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cooperativehousing.sharepoint.com/sites/AMPS/Procurement/Procurements/2026/2. Tenders/Fire Safety Systems Servicing and Maintenance/2. Finalised and Published Documents/"/>
    </mc:Choice>
  </mc:AlternateContent>
  <xr:revisionPtr revIDLastSave="1978" documentId="8_{7037AF75-657C-4C3E-8D2C-87E017F10056}" xr6:coauthVersionLast="47" xr6:coauthVersionMax="47" xr10:uidLastSave="{71C97E1B-FECD-492D-B693-387121284484}"/>
  <bookViews>
    <workbookView xWindow="-108" yWindow="-108" windowWidth="23256" windowHeight="12456" tabRatio="853" xr2:uid="{295BB21D-5C84-430F-BE6C-E3D16D6352CF}"/>
  </bookViews>
  <sheets>
    <sheet name="Instructions &amp; Summary" sheetId="3" r:id="rId1"/>
    <sheet name="Section 1" sheetId="4" r:id="rId2"/>
    <sheet name="Section 2 &amp; 3"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8" i="4" l="1"/>
  <c r="H129" i="4"/>
  <c r="H130" i="4"/>
  <c r="E56" i="5"/>
  <c r="E57" i="5"/>
  <c r="E58" i="5"/>
  <c r="E59" i="5"/>
  <c r="E60" i="5"/>
  <c r="E61" i="5"/>
  <c r="E62" i="5"/>
  <c r="E55" i="5"/>
  <c r="E40" i="5"/>
  <c r="E41" i="5"/>
  <c r="E42" i="5"/>
  <c r="E43" i="5"/>
  <c r="E44" i="5"/>
  <c r="E45" i="5"/>
  <c r="E46" i="5"/>
  <c r="E47" i="5"/>
  <c r="E48" i="5"/>
  <c r="E49" i="5"/>
  <c r="E50" i="5"/>
  <c r="E51" i="5"/>
  <c r="E52" i="5"/>
  <c r="E53" i="5"/>
  <c r="E39" i="5"/>
  <c r="E24" i="5"/>
  <c r="E25" i="5"/>
  <c r="E26" i="5"/>
  <c r="E27" i="5"/>
  <c r="E28" i="5"/>
  <c r="E29" i="5"/>
  <c r="E30" i="5"/>
  <c r="E31" i="5"/>
  <c r="E32" i="5"/>
  <c r="E33" i="5"/>
  <c r="E34" i="5"/>
  <c r="E35" i="5"/>
  <c r="E36" i="5"/>
  <c r="E37" i="5"/>
  <c r="E23" i="5"/>
  <c r="E17" i="5"/>
  <c r="E18" i="5"/>
  <c r="E19" i="5"/>
  <c r="E20" i="5"/>
  <c r="E21" i="5"/>
  <c r="E16" i="5"/>
  <c r="AG118" i="4"/>
  <c r="AG119" i="4"/>
  <c r="AG120" i="4"/>
  <c r="AG121" i="4"/>
  <c r="AG122" i="4"/>
  <c r="AG123" i="4"/>
  <c r="AG124" i="4"/>
  <c r="AG125" i="4"/>
  <c r="AG126" i="4"/>
  <c r="AG127" i="4"/>
  <c r="AG128" i="4"/>
  <c r="AG129" i="4"/>
  <c r="AG130" i="4"/>
  <c r="AG131" i="4"/>
  <c r="AG132" i="4"/>
  <c r="AG133" i="4"/>
  <c r="AG134" i="4"/>
  <c r="AG135" i="4"/>
  <c r="AG136" i="4"/>
  <c r="AG137" i="4"/>
  <c r="AG138" i="4"/>
  <c r="AG139" i="4"/>
  <c r="AG140" i="4"/>
  <c r="AG141" i="4"/>
  <c r="AG142" i="4"/>
  <c r="AG143" i="4"/>
  <c r="AG144" i="4"/>
  <c r="AG145" i="4"/>
  <c r="AG146" i="4"/>
  <c r="AG147" i="4"/>
  <c r="AG148" i="4"/>
  <c r="AG149" i="4"/>
  <c r="AG150" i="4"/>
  <c r="AG151" i="4"/>
  <c r="AG152" i="4"/>
  <c r="AG153" i="4"/>
  <c r="AG154" i="4"/>
  <c r="AG155" i="4"/>
  <c r="AG117" i="4"/>
  <c r="AG7" i="4"/>
  <c r="AG8" i="4"/>
  <c r="AG9" i="4"/>
  <c r="AG10" i="4"/>
  <c r="AG11" i="4"/>
  <c r="AG12" i="4"/>
  <c r="AG13" i="4"/>
  <c r="AG14" i="4"/>
  <c r="AG15" i="4"/>
  <c r="AG16" i="4"/>
  <c r="AG17" i="4"/>
  <c r="AG18" i="4"/>
  <c r="AG19" i="4"/>
  <c r="AG20" i="4"/>
  <c r="AG21" i="4"/>
  <c r="AG22" i="4"/>
  <c r="AG23" i="4"/>
  <c r="AG24" i="4"/>
  <c r="AG25" i="4"/>
  <c r="AG26" i="4"/>
  <c r="AG27" i="4"/>
  <c r="AG28" i="4"/>
  <c r="AG29" i="4"/>
  <c r="AG30" i="4"/>
  <c r="AG31" i="4"/>
  <c r="AG32" i="4"/>
  <c r="AG33" i="4"/>
  <c r="AG34" i="4"/>
  <c r="AG35" i="4"/>
  <c r="AG36" i="4"/>
  <c r="AG37" i="4"/>
  <c r="AG38" i="4"/>
  <c r="AG39" i="4"/>
  <c r="AG40" i="4"/>
  <c r="AG41" i="4"/>
  <c r="AG42" i="4"/>
  <c r="AG43" i="4"/>
  <c r="AG44" i="4"/>
  <c r="AG45" i="4"/>
  <c r="AG46" i="4"/>
  <c r="AG47" i="4"/>
  <c r="AG48" i="4"/>
  <c r="AG49" i="4"/>
  <c r="AG50" i="4"/>
  <c r="AG51" i="4"/>
  <c r="AG52" i="4"/>
  <c r="AG53" i="4"/>
  <c r="AG54" i="4"/>
  <c r="AG55" i="4"/>
  <c r="AG56" i="4"/>
  <c r="AG57" i="4"/>
  <c r="AG58" i="4"/>
  <c r="AG59" i="4"/>
  <c r="AG60" i="4"/>
  <c r="AG61" i="4"/>
  <c r="AG62" i="4"/>
  <c r="AG63" i="4"/>
  <c r="AG64" i="4"/>
  <c r="AG65" i="4"/>
  <c r="AG66" i="4"/>
  <c r="AG67" i="4"/>
  <c r="AG68" i="4"/>
  <c r="AG69" i="4"/>
  <c r="AG70" i="4"/>
  <c r="AG71" i="4"/>
  <c r="AG72" i="4"/>
  <c r="AG73" i="4"/>
  <c r="AG74" i="4"/>
  <c r="AG75" i="4"/>
  <c r="AG76" i="4"/>
  <c r="AG77" i="4"/>
  <c r="AG78" i="4"/>
  <c r="AG79" i="4"/>
  <c r="AG80" i="4"/>
  <c r="AG81" i="4"/>
  <c r="AG82" i="4"/>
  <c r="AG83" i="4"/>
  <c r="AG84" i="4"/>
  <c r="AG85" i="4"/>
  <c r="AG86" i="4"/>
  <c r="AG87" i="4"/>
  <c r="AG88" i="4"/>
  <c r="AG89" i="4"/>
  <c r="AG90" i="4"/>
  <c r="AG91" i="4"/>
  <c r="AG92" i="4"/>
  <c r="AG93" i="4"/>
  <c r="AG94" i="4"/>
  <c r="AG95" i="4"/>
  <c r="AG96" i="4"/>
  <c r="AG97" i="4"/>
  <c r="AG98" i="4"/>
  <c r="AG99" i="4"/>
  <c r="AG100" i="4"/>
  <c r="AG101" i="4"/>
  <c r="AG102" i="4"/>
  <c r="AG103" i="4"/>
  <c r="AG104" i="4"/>
  <c r="AG105" i="4"/>
  <c r="AG106" i="4"/>
  <c r="AG107" i="4"/>
  <c r="AG108" i="4"/>
  <c r="AG109" i="4"/>
  <c r="AG110" i="4"/>
  <c r="AG111" i="4"/>
  <c r="AG112" i="4"/>
  <c r="AG113" i="4"/>
  <c r="AG114" i="4"/>
  <c r="AG115" i="4"/>
  <c r="AG6" i="4"/>
  <c r="AD152" i="4"/>
  <c r="AD151" i="4"/>
  <c r="AD135" i="4"/>
  <c r="AD136" i="4"/>
  <c r="AD137" i="4"/>
  <c r="AD134" i="4"/>
  <c r="AD112" i="4"/>
  <c r="AD109" i="4"/>
  <c r="AD95" i="4"/>
  <c r="AD96" i="4"/>
  <c r="AD97" i="4"/>
  <c r="AD98" i="4"/>
  <c r="AD99" i="4"/>
  <c r="AD100" i="4"/>
  <c r="AD101" i="4"/>
  <c r="AD94" i="4"/>
  <c r="AD88" i="4"/>
  <c r="AD87" i="4"/>
  <c r="AD75" i="4"/>
  <c r="AD74" i="4"/>
  <c r="AD41" i="4"/>
  <c r="AD38" i="4"/>
  <c r="AD39" i="4"/>
  <c r="AD37" i="4"/>
  <c r="AD31" i="4"/>
  <c r="AD32" i="4"/>
  <c r="AD33" i="4"/>
  <c r="AD34" i="4"/>
  <c r="AD30" i="4"/>
  <c r="AD18" i="4"/>
  <c r="AD16" i="4"/>
  <c r="AD15" i="4"/>
  <c r="AA126" i="4"/>
  <c r="AA123" i="4"/>
  <c r="AA124" i="4"/>
  <c r="AA122" i="4"/>
  <c r="AA118" i="4"/>
  <c r="AA117" i="4"/>
  <c r="AA113" i="4"/>
  <c r="AA114" i="4"/>
  <c r="AA115" i="4"/>
  <c r="AA112" i="4"/>
  <c r="AA109" i="4"/>
  <c r="AA107" i="4"/>
  <c r="AA106" i="4"/>
  <c r="AA93" i="4"/>
  <c r="AA94" i="4"/>
  <c r="AA95" i="4"/>
  <c r="AA96" i="4"/>
  <c r="AA97" i="4"/>
  <c r="AA98" i="4"/>
  <c r="AA99" i="4"/>
  <c r="AA100" i="4"/>
  <c r="AA101" i="4"/>
  <c r="AA102" i="4"/>
  <c r="AA92" i="4"/>
  <c r="AA88" i="4"/>
  <c r="AA87" i="4"/>
  <c r="AA85" i="4"/>
  <c r="AA84" i="4"/>
  <c r="AA75" i="4"/>
  <c r="AA74" i="4"/>
  <c r="AA50" i="4"/>
  <c r="AA51" i="4"/>
  <c r="AA52" i="4"/>
  <c r="AA53" i="4"/>
  <c r="AA49" i="4"/>
  <c r="AA38" i="4"/>
  <c r="AA39" i="4"/>
  <c r="AA40" i="4"/>
  <c r="AA41" i="4"/>
  <c r="AA42" i="4"/>
  <c r="AA43" i="4"/>
  <c r="AA44" i="4"/>
  <c r="AA45" i="4"/>
  <c r="AA37" i="4"/>
  <c r="AA31" i="4"/>
  <c r="AA32" i="4"/>
  <c r="AA33" i="4"/>
  <c r="AA34" i="4"/>
  <c r="AA30" i="4"/>
  <c r="AA19" i="4"/>
  <c r="AA20" i="4"/>
  <c r="AA18" i="4"/>
  <c r="AA16" i="4"/>
  <c r="AA15" i="4"/>
  <c r="X135" i="4"/>
  <c r="X136" i="4"/>
  <c r="X137" i="4"/>
  <c r="X134" i="4"/>
  <c r="X128" i="4"/>
  <c r="X129" i="4"/>
  <c r="X130" i="4"/>
  <c r="X127" i="4"/>
  <c r="X112" i="4"/>
  <c r="X40" i="4"/>
  <c r="U148" i="4"/>
  <c r="U149" i="4"/>
  <c r="U147" i="4"/>
  <c r="U134" i="4"/>
  <c r="U135" i="4"/>
  <c r="U136" i="4"/>
  <c r="U137" i="4"/>
  <c r="U133" i="4"/>
  <c r="U123" i="4"/>
  <c r="U111" i="4"/>
  <c r="U107" i="4"/>
  <c r="U106" i="4"/>
  <c r="U88" i="4"/>
  <c r="U87" i="4"/>
  <c r="U68" i="4"/>
  <c r="U40" i="4"/>
  <c r="U39" i="4"/>
  <c r="U31" i="4"/>
  <c r="U27" i="4"/>
  <c r="U28" i="4"/>
  <c r="U29" i="4"/>
  <c r="U26" i="4"/>
  <c r="U12" i="4"/>
  <c r="U11" i="4"/>
  <c r="U10" i="4"/>
  <c r="U156" i="4" s="1"/>
  <c r="R132" i="4"/>
  <c r="R123" i="4"/>
  <c r="R115" i="4"/>
  <c r="R113" i="4"/>
  <c r="R112" i="4"/>
  <c r="R110" i="4"/>
  <c r="R40" i="4"/>
  <c r="R20" i="4"/>
  <c r="R18" i="4"/>
  <c r="O147" i="4"/>
  <c r="O148" i="4"/>
  <c r="O149" i="4"/>
  <c r="O150" i="4"/>
  <c r="O151" i="4"/>
  <c r="O152" i="4"/>
  <c r="O146" i="4"/>
  <c r="O140" i="4"/>
  <c r="O141" i="4"/>
  <c r="O142" i="4"/>
  <c r="O143" i="4"/>
  <c r="O144" i="4"/>
  <c r="O139" i="4"/>
  <c r="O135" i="4"/>
  <c r="O136" i="4"/>
  <c r="O137" i="4"/>
  <c r="O134" i="4"/>
  <c r="O132" i="4"/>
  <c r="O118" i="4"/>
  <c r="O119" i="4"/>
  <c r="O120" i="4"/>
  <c r="O121" i="4"/>
  <c r="O122" i="4"/>
  <c r="O123" i="4"/>
  <c r="O124" i="4"/>
  <c r="O125" i="4"/>
  <c r="O126" i="4"/>
  <c r="O127" i="4"/>
  <c r="O128" i="4"/>
  <c r="O129" i="4"/>
  <c r="O130" i="4"/>
  <c r="O117" i="4"/>
  <c r="O107" i="4"/>
  <c r="O108" i="4"/>
  <c r="O109" i="4"/>
  <c r="O110" i="4"/>
  <c r="O111" i="4"/>
  <c r="O112" i="4"/>
  <c r="O113" i="4"/>
  <c r="O114" i="4"/>
  <c r="O115" i="4"/>
  <c r="O106" i="4"/>
  <c r="O38" i="4"/>
  <c r="O39" i="4"/>
  <c r="O40" i="4"/>
  <c r="O41" i="4"/>
  <c r="O42" i="4"/>
  <c r="O43" i="4"/>
  <c r="O44" i="4"/>
  <c r="O45" i="4"/>
  <c r="O46" i="4"/>
  <c r="O47" i="4"/>
  <c r="O48" i="4"/>
  <c r="O49" i="4"/>
  <c r="O50" i="4"/>
  <c r="O51" i="4"/>
  <c r="O52" i="4"/>
  <c r="O53" i="4"/>
  <c r="O54" i="4"/>
  <c r="O55" i="4"/>
  <c r="O56" i="4"/>
  <c r="O57" i="4"/>
  <c r="O58" i="4"/>
  <c r="O59" i="4"/>
  <c r="O60" i="4"/>
  <c r="O61" i="4"/>
  <c r="O62" i="4"/>
  <c r="O63" i="4"/>
  <c r="O64" i="4"/>
  <c r="O65" i="4"/>
  <c r="O66" i="4"/>
  <c r="O67" i="4"/>
  <c r="O68" i="4"/>
  <c r="O69" i="4"/>
  <c r="O70" i="4"/>
  <c r="O71" i="4"/>
  <c r="O72" i="4"/>
  <c r="O73" i="4"/>
  <c r="O74" i="4"/>
  <c r="O75" i="4"/>
  <c r="O76" i="4"/>
  <c r="O77" i="4"/>
  <c r="O78" i="4"/>
  <c r="O79" i="4"/>
  <c r="O80" i="4"/>
  <c r="O81" i="4"/>
  <c r="O82" i="4"/>
  <c r="O83" i="4"/>
  <c r="O84" i="4"/>
  <c r="O85" i="4"/>
  <c r="O86" i="4"/>
  <c r="O87" i="4"/>
  <c r="O88" i="4"/>
  <c r="O89" i="4"/>
  <c r="O90" i="4"/>
  <c r="O91" i="4"/>
  <c r="O92" i="4"/>
  <c r="O93" i="4"/>
  <c r="O94" i="4"/>
  <c r="O95" i="4"/>
  <c r="O96" i="4"/>
  <c r="O97" i="4"/>
  <c r="O98" i="4"/>
  <c r="O99" i="4"/>
  <c r="O100" i="4"/>
  <c r="O101" i="4"/>
  <c r="O102" i="4"/>
  <c r="O103" i="4"/>
  <c r="O104" i="4"/>
  <c r="O37" i="4"/>
  <c r="O7" i="4"/>
  <c r="O8" i="4"/>
  <c r="O9" i="4"/>
  <c r="O10" i="4"/>
  <c r="O11" i="4"/>
  <c r="O12" i="4"/>
  <c r="O13" i="4"/>
  <c r="O14" i="4"/>
  <c r="O15" i="4"/>
  <c r="O16" i="4"/>
  <c r="O17" i="4"/>
  <c r="O18" i="4"/>
  <c r="O19" i="4"/>
  <c r="O20" i="4"/>
  <c r="O21" i="4"/>
  <c r="O22" i="4"/>
  <c r="O23" i="4"/>
  <c r="O24" i="4"/>
  <c r="O25" i="4"/>
  <c r="O26" i="4"/>
  <c r="O27" i="4"/>
  <c r="O28" i="4"/>
  <c r="O29" i="4"/>
  <c r="O30" i="4"/>
  <c r="O31" i="4"/>
  <c r="O32" i="4"/>
  <c r="O33" i="4"/>
  <c r="O34" i="4"/>
  <c r="O35" i="4"/>
  <c r="O6" i="4"/>
  <c r="O156" i="4" s="1"/>
  <c r="L7" i="4"/>
  <c r="L8" i="4"/>
  <c r="L9" i="4"/>
  <c r="L10" i="4"/>
  <c r="L11" i="4"/>
  <c r="L12" i="4"/>
  <c r="L13" i="4"/>
  <c r="L14" i="4"/>
  <c r="L15" i="4"/>
  <c r="L16" i="4"/>
  <c r="L17" i="4"/>
  <c r="L18" i="4"/>
  <c r="L19" i="4"/>
  <c r="L20" i="4"/>
  <c r="L21" i="4"/>
  <c r="L22" i="4"/>
  <c r="L23" i="4"/>
  <c r="L24" i="4"/>
  <c r="L25" i="4"/>
  <c r="L26" i="4"/>
  <c r="L27" i="4"/>
  <c r="L28" i="4"/>
  <c r="L29" i="4"/>
  <c r="L30" i="4"/>
  <c r="L31" i="4"/>
  <c r="L32" i="4"/>
  <c r="L33" i="4"/>
  <c r="L34" i="4"/>
  <c r="L35" i="4"/>
  <c r="L36" i="4"/>
  <c r="L37" i="4"/>
  <c r="L38" i="4"/>
  <c r="L39" i="4"/>
  <c r="L40" i="4"/>
  <c r="L41" i="4"/>
  <c r="L42" i="4"/>
  <c r="L43" i="4"/>
  <c r="L44" i="4"/>
  <c r="L45" i="4"/>
  <c r="L46" i="4"/>
  <c r="L47" i="4"/>
  <c r="L48" i="4"/>
  <c r="L49" i="4"/>
  <c r="L50" i="4"/>
  <c r="L51" i="4"/>
  <c r="L52" i="4"/>
  <c r="L53" i="4"/>
  <c r="L54" i="4"/>
  <c r="L55" i="4"/>
  <c r="L56" i="4"/>
  <c r="L57" i="4"/>
  <c r="L58" i="4"/>
  <c r="L59" i="4"/>
  <c r="L60" i="4"/>
  <c r="L61" i="4"/>
  <c r="L62" i="4"/>
  <c r="L63" i="4"/>
  <c r="L64" i="4"/>
  <c r="L65" i="4"/>
  <c r="L66" i="4"/>
  <c r="L67" i="4"/>
  <c r="L68" i="4"/>
  <c r="L69" i="4"/>
  <c r="L70" i="4"/>
  <c r="L71" i="4"/>
  <c r="L72" i="4"/>
  <c r="L73" i="4"/>
  <c r="L74" i="4"/>
  <c r="L75" i="4"/>
  <c r="L76" i="4"/>
  <c r="L77" i="4"/>
  <c r="L78" i="4"/>
  <c r="L79" i="4"/>
  <c r="L80" i="4"/>
  <c r="L81" i="4"/>
  <c r="L82" i="4"/>
  <c r="L83" i="4"/>
  <c r="L84" i="4"/>
  <c r="L85" i="4"/>
  <c r="L86" i="4"/>
  <c r="L87" i="4"/>
  <c r="L88" i="4"/>
  <c r="L89" i="4"/>
  <c r="L90" i="4"/>
  <c r="L91" i="4"/>
  <c r="L92" i="4"/>
  <c r="L93" i="4"/>
  <c r="L94" i="4"/>
  <c r="L95" i="4"/>
  <c r="L96" i="4"/>
  <c r="L97" i="4"/>
  <c r="L98" i="4"/>
  <c r="L99" i="4"/>
  <c r="L100" i="4"/>
  <c r="L101" i="4"/>
  <c r="L102" i="4"/>
  <c r="L103" i="4"/>
  <c r="L104" i="4"/>
  <c r="L105" i="4"/>
  <c r="L106" i="4"/>
  <c r="L107" i="4"/>
  <c r="L108" i="4"/>
  <c r="L109" i="4"/>
  <c r="L110" i="4"/>
  <c r="L111" i="4"/>
  <c r="L112" i="4"/>
  <c r="L113" i="4"/>
  <c r="L114" i="4"/>
  <c r="L115" i="4"/>
  <c r="L116" i="4"/>
  <c r="L117" i="4"/>
  <c r="L118" i="4"/>
  <c r="L119" i="4"/>
  <c r="L120" i="4"/>
  <c r="L121" i="4"/>
  <c r="L122" i="4"/>
  <c r="L123" i="4"/>
  <c r="L124" i="4"/>
  <c r="L125" i="4"/>
  <c r="L126" i="4"/>
  <c r="L127" i="4"/>
  <c r="L128" i="4"/>
  <c r="L129" i="4"/>
  <c r="L130" i="4"/>
  <c r="L131" i="4"/>
  <c r="L132" i="4"/>
  <c r="L133" i="4"/>
  <c r="L134" i="4"/>
  <c r="L135" i="4"/>
  <c r="L136" i="4"/>
  <c r="L137" i="4"/>
  <c r="L138" i="4"/>
  <c r="L139" i="4"/>
  <c r="L140" i="4"/>
  <c r="L141" i="4"/>
  <c r="L142" i="4"/>
  <c r="L143" i="4"/>
  <c r="L144" i="4"/>
  <c r="L145" i="4"/>
  <c r="L146" i="4"/>
  <c r="L147" i="4"/>
  <c r="L148" i="4"/>
  <c r="L149" i="4"/>
  <c r="L150" i="4"/>
  <c r="L151" i="4"/>
  <c r="L152" i="4"/>
  <c r="L153" i="4"/>
  <c r="L154" i="4"/>
  <c r="L155" i="4"/>
  <c r="L6" i="4"/>
  <c r="L156" i="4" s="1"/>
  <c r="H118" i="4"/>
  <c r="H119" i="4"/>
  <c r="H120" i="4"/>
  <c r="H121" i="4"/>
  <c r="H122" i="4"/>
  <c r="H123" i="4"/>
  <c r="H124" i="4"/>
  <c r="H125" i="4"/>
  <c r="H126" i="4"/>
  <c r="H127" i="4"/>
  <c r="H131" i="4"/>
  <c r="H132" i="4"/>
  <c r="H133" i="4"/>
  <c r="H134" i="4"/>
  <c r="H135" i="4"/>
  <c r="H136" i="4"/>
  <c r="H137" i="4"/>
  <c r="H138" i="4"/>
  <c r="H139" i="4"/>
  <c r="H140" i="4"/>
  <c r="H141" i="4"/>
  <c r="H142" i="4"/>
  <c r="H143" i="4"/>
  <c r="H144" i="4"/>
  <c r="H145" i="4"/>
  <c r="H146" i="4"/>
  <c r="H147" i="4"/>
  <c r="H148" i="4"/>
  <c r="H149" i="4"/>
  <c r="H150" i="4"/>
  <c r="H151" i="4"/>
  <c r="H152" i="4"/>
  <c r="H153" i="4"/>
  <c r="H154" i="4"/>
  <c r="H155" i="4"/>
  <c r="H117" i="4"/>
  <c r="H7" i="4"/>
  <c r="H8" i="4"/>
  <c r="H9" i="4"/>
  <c r="H10" i="4"/>
  <c r="H11" i="4"/>
  <c r="H12" i="4"/>
  <c r="H13" i="4"/>
  <c r="H14" i="4"/>
  <c r="H15" i="4"/>
  <c r="H16" i="4"/>
  <c r="H17" i="4"/>
  <c r="H18" i="4"/>
  <c r="H19" i="4"/>
  <c r="H20" i="4"/>
  <c r="H21" i="4"/>
  <c r="H22" i="4"/>
  <c r="H23" i="4"/>
  <c r="H24" i="4"/>
  <c r="H25" i="4"/>
  <c r="H26" i="4"/>
  <c r="H27" i="4"/>
  <c r="H28" i="4"/>
  <c r="H29" i="4"/>
  <c r="H30" i="4"/>
  <c r="H31" i="4"/>
  <c r="H32" i="4"/>
  <c r="H33" i="4"/>
  <c r="H34" i="4"/>
  <c r="H35" i="4"/>
  <c r="H36" i="4"/>
  <c r="H37" i="4"/>
  <c r="H38" i="4"/>
  <c r="H39" i="4"/>
  <c r="H40" i="4"/>
  <c r="H41" i="4"/>
  <c r="H42" i="4"/>
  <c r="H43" i="4"/>
  <c r="H44" i="4"/>
  <c r="H45" i="4"/>
  <c r="H46" i="4"/>
  <c r="H47" i="4"/>
  <c r="H48" i="4"/>
  <c r="H49" i="4"/>
  <c r="H50" i="4"/>
  <c r="H51" i="4"/>
  <c r="H52" i="4"/>
  <c r="H53" i="4"/>
  <c r="H54" i="4"/>
  <c r="H55" i="4"/>
  <c r="H56" i="4"/>
  <c r="H57" i="4"/>
  <c r="H58" i="4"/>
  <c r="H59" i="4"/>
  <c r="H60" i="4"/>
  <c r="H61" i="4"/>
  <c r="H62" i="4"/>
  <c r="H63" i="4"/>
  <c r="H64" i="4"/>
  <c r="H65" i="4"/>
  <c r="H66" i="4"/>
  <c r="H67" i="4"/>
  <c r="H68" i="4"/>
  <c r="H69" i="4"/>
  <c r="H70" i="4"/>
  <c r="H71" i="4"/>
  <c r="H72" i="4"/>
  <c r="H73" i="4"/>
  <c r="H74" i="4"/>
  <c r="H75" i="4"/>
  <c r="H76" i="4"/>
  <c r="H77" i="4"/>
  <c r="H78" i="4"/>
  <c r="H79" i="4"/>
  <c r="H80" i="4"/>
  <c r="H81" i="4"/>
  <c r="H82" i="4"/>
  <c r="H83" i="4"/>
  <c r="H84" i="4"/>
  <c r="H85" i="4"/>
  <c r="H86" i="4"/>
  <c r="H87" i="4"/>
  <c r="H88" i="4"/>
  <c r="H89" i="4"/>
  <c r="H90" i="4"/>
  <c r="H91" i="4"/>
  <c r="H92" i="4"/>
  <c r="H93" i="4"/>
  <c r="H94" i="4"/>
  <c r="H95" i="4"/>
  <c r="H96" i="4"/>
  <c r="H97" i="4"/>
  <c r="H98" i="4"/>
  <c r="H99" i="4"/>
  <c r="H100" i="4"/>
  <c r="H101" i="4"/>
  <c r="H102" i="4"/>
  <c r="H103" i="4"/>
  <c r="H104" i="4"/>
  <c r="H105" i="4"/>
  <c r="H106" i="4"/>
  <c r="H107" i="4"/>
  <c r="H108" i="4"/>
  <c r="H109" i="4"/>
  <c r="H110" i="4"/>
  <c r="H111" i="4"/>
  <c r="H112" i="4"/>
  <c r="H113" i="4"/>
  <c r="H114" i="4"/>
  <c r="H115" i="4"/>
  <c r="H6" i="4"/>
  <c r="E6" i="5"/>
  <c r="E7" i="5"/>
  <c r="E8" i="5"/>
  <c r="E9" i="5"/>
  <c r="E5" i="5"/>
  <c r="H156" i="4" l="1"/>
  <c r="AG156" i="4"/>
  <c r="AD156" i="4"/>
  <c r="AA156" i="4"/>
  <c r="X156" i="4"/>
  <c r="R156" i="4"/>
  <c r="AH130" i="4"/>
  <c r="AH136" i="4"/>
  <c r="AH139" i="4"/>
  <c r="AH141" i="4"/>
  <c r="AH144" i="4"/>
  <c r="AH147" i="4"/>
  <c r="AH148" i="4"/>
  <c r="AH150" i="4"/>
  <c r="AH152" i="4"/>
  <c r="AH154" i="4"/>
  <c r="AH128" i="4"/>
  <c r="AH129" i="4"/>
  <c r="AH131" i="4"/>
  <c r="AH132" i="4"/>
  <c r="AH133" i="4"/>
  <c r="AH134" i="4"/>
  <c r="AH135" i="4"/>
  <c r="AH137" i="4"/>
  <c r="AH138" i="4"/>
  <c r="AH140" i="4"/>
  <c r="AH142" i="4"/>
  <c r="AH143" i="4"/>
  <c r="AH145" i="4"/>
  <c r="AH149" i="4"/>
  <c r="AH151" i="4"/>
  <c r="AH153" i="4"/>
  <c r="AH155" i="4"/>
  <c r="AH6" i="4"/>
  <c r="AH94" i="4"/>
  <c r="AH95" i="4"/>
  <c r="AH96" i="4"/>
  <c r="AH97" i="4"/>
  <c r="AH98" i="4"/>
  <c r="AH99" i="4"/>
  <c r="AH100" i="4"/>
  <c r="AH101" i="4"/>
  <c r="AH102" i="4"/>
  <c r="AH103" i="4"/>
  <c r="AH104" i="4"/>
  <c r="AH105" i="4"/>
  <c r="AH106" i="4"/>
  <c r="AH107" i="4"/>
  <c r="AH108" i="4"/>
  <c r="AH109" i="4"/>
  <c r="AH110" i="4"/>
  <c r="AH111" i="4"/>
  <c r="AH112" i="4"/>
  <c r="AH113" i="4"/>
  <c r="AH114" i="4"/>
  <c r="AH115" i="4"/>
  <c r="AH116" i="4"/>
  <c r="AH117" i="4"/>
  <c r="AH118" i="4"/>
  <c r="AH119" i="4"/>
  <c r="AH120" i="4"/>
  <c r="AH121" i="4"/>
  <c r="AH122" i="4"/>
  <c r="AH123" i="4"/>
  <c r="AH124" i="4"/>
  <c r="AH125" i="4"/>
  <c r="AH126" i="4"/>
  <c r="AH127" i="4"/>
  <c r="AH93" i="4"/>
  <c r="AH146" i="4"/>
  <c r="AH92" i="4"/>
  <c r="AH69" i="4"/>
  <c r="AH70" i="4"/>
  <c r="AH68" i="4"/>
  <c r="AH67" i="4"/>
  <c r="AH71" i="4"/>
  <c r="AH72" i="4"/>
  <c r="AH73" i="4"/>
  <c r="AH74" i="4"/>
  <c r="AH75" i="4"/>
  <c r="AH76" i="4"/>
  <c r="AH77" i="4"/>
  <c r="AH78" i="4"/>
  <c r="AH79" i="4"/>
  <c r="AH80" i="4"/>
  <c r="AH81" i="4"/>
  <c r="AH82" i="4"/>
  <c r="AH83" i="4"/>
  <c r="AH84" i="4"/>
  <c r="AH85" i="4"/>
  <c r="AH86" i="4"/>
  <c r="AH87" i="4"/>
  <c r="AH88" i="4"/>
  <c r="AH89" i="4"/>
  <c r="AH90" i="4"/>
  <c r="AH91" i="4"/>
  <c r="AH7" i="4"/>
  <c r="AH8" i="4"/>
  <c r="AH9" i="4"/>
  <c r="AH10" i="4"/>
  <c r="AH11" i="4"/>
  <c r="AH12" i="4"/>
  <c r="AH13" i="4"/>
  <c r="AH14" i="4"/>
  <c r="AH15" i="4"/>
  <c r="AH16" i="4"/>
  <c r="AH17" i="4"/>
  <c r="AH18" i="4"/>
  <c r="AH19" i="4"/>
  <c r="AH20" i="4"/>
  <c r="AH21" i="4"/>
  <c r="AH22" i="4"/>
  <c r="AH23" i="4"/>
  <c r="AH24" i="4"/>
  <c r="AH25" i="4"/>
  <c r="AH26" i="4"/>
  <c r="AH27" i="4"/>
  <c r="AH28" i="4"/>
  <c r="AH29" i="4"/>
  <c r="AH30" i="4"/>
  <c r="AH31" i="4"/>
  <c r="AH32" i="4"/>
  <c r="AH33" i="4"/>
  <c r="AH34" i="4"/>
  <c r="AH35" i="4"/>
  <c r="AH36" i="4"/>
  <c r="AH37" i="4"/>
  <c r="AH38" i="4"/>
  <c r="AH39" i="4"/>
  <c r="AH40" i="4"/>
  <c r="AH41" i="4"/>
  <c r="AH42" i="4"/>
  <c r="AH43" i="4"/>
  <c r="AH44" i="4"/>
  <c r="AH45" i="4"/>
  <c r="AH47" i="4"/>
  <c r="AH48" i="4"/>
  <c r="AH49" i="4"/>
  <c r="AH50" i="4"/>
  <c r="AH51" i="4"/>
  <c r="AH52" i="4"/>
  <c r="AH53" i="4"/>
  <c r="AH54" i="4"/>
  <c r="AH55" i="4"/>
  <c r="AH56" i="4"/>
  <c r="AH57" i="4"/>
  <c r="AH58" i="4"/>
  <c r="AH59" i="4"/>
  <c r="AH60" i="4"/>
  <c r="AH61" i="4"/>
  <c r="AH62" i="4"/>
  <c r="AH63" i="4"/>
  <c r="AH64" i="4"/>
  <c r="AH65" i="4"/>
  <c r="AH66" i="4"/>
  <c r="AH46" i="4"/>
  <c r="E10" i="5"/>
  <c r="E13" i="3" s="1"/>
  <c r="E63" i="5"/>
  <c r="E15" i="3" s="1"/>
  <c r="AH157" i="4" l="1"/>
  <c r="E11" i="3" s="1"/>
  <c r="E17" i="3"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<sst xmlns="http://schemas.openxmlformats.org/spreadsheetml/2006/main" count="560" uniqueCount="354">
  <si>
    <t>Ref</t>
  </si>
  <si>
    <t>Region</t>
  </si>
  <si>
    <t>Location/Estate</t>
  </si>
  <si>
    <t>Eir Code</t>
  </si>
  <si>
    <t xml:space="preserve">Total </t>
  </si>
  <si>
    <t>K32 K243</t>
  </si>
  <si>
    <t>D17 X789</t>
  </si>
  <si>
    <t>D11 XH33</t>
  </si>
  <si>
    <t>K67 EV59</t>
  </si>
  <si>
    <t>D03 C6YO</t>
  </si>
  <si>
    <t>D09 DK79</t>
  </si>
  <si>
    <t>D03 DC91</t>
  </si>
  <si>
    <t>K32 NH95</t>
  </si>
  <si>
    <t>D15 T92F</t>
  </si>
  <si>
    <t>D15 E4HE</t>
  </si>
  <si>
    <t>D10 XY88</t>
  </si>
  <si>
    <t>D17 C7DX</t>
  </si>
  <si>
    <t>D24 XP71</t>
  </si>
  <si>
    <t>D18 CC90</t>
  </si>
  <si>
    <t>A96 R792</t>
  </si>
  <si>
    <t>A96 ED35</t>
  </si>
  <si>
    <t>K78 NV38</t>
  </si>
  <si>
    <t>D16 YK83</t>
  </si>
  <si>
    <t>D01 ET97</t>
  </si>
  <si>
    <t>D07 CD90</t>
  </si>
  <si>
    <t>D07 XN28</t>
  </si>
  <si>
    <t>D02 AE37</t>
  </si>
  <si>
    <t>D03 RT20</t>
  </si>
  <si>
    <t>D01 A0E1</t>
  </si>
  <si>
    <t>D08 W6XY</t>
  </si>
  <si>
    <t>D08 N1F7</t>
  </si>
  <si>
    <t>D08 Y5R9</t>
  </si>
  <si>
    <t>D08 W86E</t>
  </si>
  <si>
    <t>D08 K316</t>
  </si>
  <si>
    <t>D08 A316</t>
  </si>
  <si>
    <t>T12C67E</t>
  </si>
  <si>
    <t>T45V225</t>
  </si>
  <si>
    <t>T23WFK6</t>
  </si>
  <si>
    <t>P56EC57</t>
  </si>
  <si>
    <t>T45R290</t>
  </si>
  <si>
    <t>F28X4E2</t>
  </si>
  <si>
    <t>H91X86W</t>
  </si>
  <si>
    <t>H91PH30</t>
  </si>
  <si>
    <t>V95TV06</t>
  </si>
  <si>
    <t>V95F7XD</t>
  </si>
  <si>
    <t>V14PC56</t>
  </si>
  <si>
    <t>F42A329</t>
  </si>
  <si>
    <t>V9443F8</t>
  </si>
  <si>
    <t>R93XN96</t>
  </si>
  <si>
    <t>A67N920</t>
  </si>
  <si>
    <t>R32 XA06</t>
  </si>
  <si>
    <t>Replacement heat detector -  addressable</t>
  </si>
  <si>
    <t>Replacement sounders</t>
  </si>
  <si>
    <t>Replacement emergency exit signage</t>
  </si>
  <si>
    <t>Replacement directional signage</t>
  </si>
  <si>
    <t>Hourly Rate</t>
  </si>
  <si>
    <t>2D Led Light Fitting (Srm3/Led)</t>
  </si>
  <si>
    <t>5 Ft Led Emergmcy Single Batten 4S60Lm 3</t>
  </si>
  <si>
    <t>Hanging Blade (Fsm3/Led\Wh)</t>
  </si>
  <si>
    <t>5Ft IP65 weatherproof LED Emergency 35w</t>
  </si>
  <si>
    <t xml:space="preserve">Exit Box - directional </t>
  </si>
  <si>
    <t xml:space="preserve">Recessed Hanging Blade </t>
  </si>
  <si>
    <t xml:space="preserve">Bulkhead LED </t>
  </si>
  <si>
    <t>3W LED Twin Maintained Emergency Downlight</t>
  </si>
  <si>
    <t>18W Biax D/E 4Pin Lamp</t>
  </si>
  <si>
    <t>16W 2 Pin Lamp 2D Lamp</t>
  </si>
  <si>
    <t>Exit Box Slim Line (Vlm3/Led)</t>
  </si>
  <si>
    <t>DOWN LIGHTER (EVONM3/LED/5W)</t>
  </si>
  <si>
    <t xml:space="preserve">Drafting of zone charts </t>
  </si>
  <si>
    <t>Drafting of emergency evacuation plans (&lt;5)</t>
  </si>
  <si>
    <t>Drafting of emergency evacuation plans (5 - 20)</t>
  </si>
  <si>
    <t>Drafting of emergency evacuation plans (20- 40)</t>
  </si>
  <si>
    <t>Drafting of emergency evacuation plans (&gt;40)</t>
  </si>
  <si>
    <t>Replacement manual call point</t>
  </si>
  <si>
    <t>C Tec 4 Zone Cfp Fire Panel (Cfp704-4) (or equivalent)</t>
  </si>
  <si>
    <t>Zone charts</t>
  </si>
  <si>
    <t>Evacuation notices</t>
  </si>
  <si>
    <t>PFE's</t>
  </si>
  <si>
    <t>Carbon monoxide type - 2 Kg</t>
  </si>
  <si>
    <t>Carbon monoxide type - 5 Kg</t>
  </si>
  <si>
    <t>Dry powder type - 6 kg</t>
  </si>
  <si>
    <t>Dry powder type - 9 kg</t>
  </si>
  <si>
    <t>Water type - 6 litre</t>
  </si>
  <si>
    <t>Water (plus addititve) type - 6 litre</t>
  </si>
  <si>
    <t>FDS Components</t>
  </si>
  <si>
    <t xml:space="preserve">i/o Module </t>
  </si>
  <si>
    <t>ELS Components</t>
  </si>
  <si>
    <t>Twin spot</t>
  </si>
  <si>
    <t>Hochiki addressable panel (or equivalent)</t>
  </si>
  <si>
    <t>Apollo conventional panel (or equivalent)</t>
  </si>
  <si>
    <t>Morley addressable panel (or equivalent)</t>
  </si>
  <si>
    <t>Zeta conventional panel (or equivalent)</t>
  </si>
  <si>
    <t>Gent Vigilant panel (or equivalent)</t>
  </si>
  <si>
    <t>Apollo addressable panel (or equivalent)</t>
  </si>
  <si>
    <t>Appendix 2 - Pricing Schedule</t>
  </si>
  <si>
    <t>Tender Title:</t>
  </si>
  <si>
    <t>Company Name:</t>
  </si>
  <si>
    <t>Instructions</t>
  </si>
  <si>
    <t xml:space="preserve">All prices shall include for all health &amp; safety requirements, labour and materials required for the execution of the offerings and shall include for all costs in connection therewith, such as freight and transport, insurance of goods and persons, taxes, duties, administration, travel and other such charges current at date of submission of tender and for all charges arising from statutory legislation affecting cost. The responsibilities regarding knowledge of the operative amount of any of these charges shall lie with the Tenderer and no allowance shall be made for them after submission of tender. </t>
  </si>
  <si>
    <t>Tenderers Comments</t>
  </si>
  <si>
    <t>Reference Heading</t>
  </si>
  <si>
    <t>Reference Number</t>
  </si>
  <si>
    <t>Total Hourly Cost per Annum</t>
  </si>
  <si>
    <t>Cost per Unit</t>
  </si>
  <si>
    <r>
      <t xml:space="preserve">Please ensure that all cells highlighted in </t>
    </r>
    <r>
      <rPr>
        <b/>
        <u/>
        <sz val="11"/>
        <rFont val="Calibri"/>
        <family val="2"/>
        <scheme val="minor"/>
      </rPr>
      <t>YELLOW</t>
    </r>
    <r>
      <rPr>
        <sz val="11"/>
        <rFont val="Calibri"/>
        <family val="2"/>
        <scheme val="minor"/>
      </rPr>
      <t xml:space="preserve"> are filled in with a </t>
    </r>
    <r>
      <rPr>
        <b/>
        <u/>
        <sz val="11"/>
        <rFont val="Calibri"/>
        <family val="2"/>
        <scheme val="minor"/>
      </rPr>
      <t>LINE ITEM PRICE for each cell</t>
    </r>
    <r>
      <rPr>
        <sz val="11"/>
        <rFont val="Calibri"/>
        <family val="2"/>
        <scheme val="minor"/>
      </rPr>
      <t xml:space="preserve">. 
</t>
    </r>
    <r>
      <rPr>
        <b/>
        <sz val="11"/>
        <rFont val="Calibri"/>
        <family val="2"/>
        <scheme val="minor"/>
      </rPr>
      <t xml:space="preserve">PLEASE NOTE: Once a Line Item price has been provided for each cell there is no need to total your price up, as formula's are included to automatically total line prices to give an overall price for the quote. </t>
    </r>
  </si>
  <si>
    <t>Standard Call Out Charge (including first hour on site)</t>
  </si>
  <si>
    <t>Emergency Call Out Charge (during working hours) (including first hour on site)</t>
  </si>
  <si>
    <t>Emergency Call Out Charge (out of hours) (including first hour on site)</t>
  </si>
  <si>
    <t>Replacement smoke detector - conventional</t>
  </si>
  <si>
    <t>Replacement heat detector - conventional</t>
  </si>
  <si>
    <t>Replacement smoke detector - addressable</t>
  </si>
  <si>
    <t>Section 1: Servicing</t>
  </si>
  <si>
    <t>Section 2: General Repairs All Sites</t>
  </si>
  <si>
    <t>Miscellaneous</t>
  </si>
  <si>
    <t>Section Weighting: 60%</t>
  </si>
  <si>
    <t>Section Weighting: 20%</t>
  </si>
  <si>
    <t>Section 3: Replacement of Equipment (including Labour)</t>
  </si>
  <si>
    <t>GSM Auto Dialler</t>
  </si>
  <si>
    <t>Disabled Refuge</t>
  </si>
  <si>
    <t>Total Unit Cost</t>
  </si>
  <si>
    <t>Total Annual Servicing Cost
**ASSESSED COST**</t>
  </si>
  <si>
    <t>Total Pricing Schedule Cost</t>
  </si>
  <si>
    <t>Northeast</t>
  </si>
  <si>
    <t xml:space="preserve">Allingham Street 5 </t>
  </si>
  <si>
    <t>Allingham Street 11</t>
  </si>
  <si>
    <t>Allingham Street Communal</t>
  </si>
  <si>
    <t>Avondale Park 1</t>
  </si>
  <si>
    <t>Avondale Park 2</t>
  </si>
  <si>
    <t>Avondale Park 3</t>
  </si>
  <si>
    <t>Avondale Park 4</t>
  </si>
  <si>
    <t>Avondale Park 5</t>
  </si>
  <si>
    <t>Avondale Park 6</t>
  </si>
  <si>
    <t>Annesley Court , North Strand</t>
  </si>
  <si>
    <t>D03 V1W6</t>
  </si>
  <si>
    <t>Belvedere Court</t>
  </si>
  <si>
    <t>D01 A3H0</t>
  </si>
  <si>
    <t>Blackhall Street 35</t>
  </si>
  <si>
    <t>Brookfield Apartments</t>
  </si>
  <si>
    <t>D08 X98N</t>
  </si>
  <si>
    <t>Calderwood Court</t>
  </si>
  <si>
    <t>Camac Crescent B</t>
  </si>
  <si>
    <t>Camac Crescent H</t>
  </si>
  <si>
    <t>Camac Crescent J</t>
  </si>
  <si>
    <t>Cardy Rock Court 1</t>
  </si>
  <si>
    <t>Cardy Rock Court 2</t>
  </si>
  <si>
    <t>Castlegrange Heights Communal</t>
  </si>
  <si>
    <t>Craigie Court 1</t>
  </si>
  <si>
    <t>Craigie Court 2</t>
  </si>
  <si>
    <t>Craigie Court 3</t>
  </si>
  <si>
    <t>Craigie Court Car Park</t>
  </si>
  <si>
    <t>Clonshaugh Apartments</t>
  </si>
  <si>
    <t>D17 K061</t>
  </si>
  <si>
    <t>Deakin Court 1</t>
  </si>
  <si>
    <t>Deakin Court 2</t>
  </si>
  <si>
    <t>Deakin Court 3</t>
  </si>
  <si>
    <t>Deakin Court 4</t>
  </si>
  <si>
    <t>Deakin Court Car Park</t>
  </si>
  <si>
    <t>Greenlawns Communal</t>
  </si>
  <si>
    <t>Halliday Mills A</t>
  </si>
  <si>
    <t>A91 XF58</t>
  </si>
  <si>
    <t>Halliday Mills B</t>
  </si>
  <si>
    <t>348 Harolds Cross Road</t>
  </si>
  <si>
    <t>D6W FE43</t>
  </si>
  <si>
    <t>Island Key Main</t>
  </si>
  <si>
    <t>Iris Court</t>
  </si>
  <si>
    <t>D07 KC7P</t>
  </si>
  <si>
    <t>McDermott Apartments 25</t>
  </si>
  <si>
    <t>McDermott Apartments 27</t>
  </si>
  <si>
    <t>McDermott Apartments 29</t>
  </si>
  <si>
    <t>McDermott Apartments 31</t>
  </si>
  <si>
    <t>MacDermott Apartments Communal</t>
  </si>
  <si>
    <t>McCleans</t>
  </si>
  <si>
    <t>Merville Court</t>
  </si>
  <si>
    <t>Newcourt Block 1</t>
  </si>
  <si>
    <t>Newcourt Block 5</t>
  </si>
  <si>
    <t>Newcourt Block 7</t>
  </si>
  <si>
    <t>Newcourt Block 9</t>
  </si>
  <si>
    <t>Newcourt Block 15</t>
  </si>
  <si>
    <t>Newcourt Communal Room</t>
  </si>
  <si>
    <t xml:space="preserve">Newtown Court 111 Office </t>
  </si>
  <si>
    <t>Newtown Court Block A</t>
  </si>
  <si>
    <t>Newtown Court Block B</t>
  </si>
  <si>
    <t>Newtown Court Block C</t>
  </si>
  <si>
    <t>Newtown Court Block D</t>
  </si>
  <si>
    <t>Newtown Court Block E</t>
  </si>
  <si>
    <t>Newtown Court Block F</t>
  </si>
  <si>
    <t>Newtown Court Block G</t>
  </si>
  <si>
    <t>Newtown Court Block H</t>
  </si>
  <si>
    <t>Parslickstown Court 5</t>
  </si>
  <si>
    <t>Parslickstown Court 11</t>
  </si>
  <si>
    <t>Parslickstown Court 32</t>
  </si>
  <si>
    <t>Parslickstown Court 53</t>
  </si>
  <si>
    <t>Pinewood Green Court</t>
  </si>
  <si>
    <t>Portland Row 22</t>
  </si>
  <si>
    <t>Queen Street Main</t>
  </si>
  <si>
    <t>Earl Street South 38</t>
  </si>
  <si>
    <t>Earl Street South 39</t>
  </si>
  <si>
    <t>Earl Street South 41</t>
  </si>
  <si>
    <t>St Canice’s Hall Block A</t>
  </si>
  <si>
    <t>D11 PT3K</t>
  </si>
  <si>
    <t>St Canice’s Hall Block B</t>
  </si>
  <si>
    <t>St Mary's, Dunboyne, Block 1</t>
  </si>
  <si>
    <t>A86 AE67</t>
  </si>
  <si>
    <t>St Mary's, Dunboyne, Block 2</t>
  </si>
  <si>
    <t>Summer Street South 35</t>
  </si>
  <si>
    <t>D08 V6P0</t>
  </si>
  <si>
    <t>Summer Street South 37</t>
  </si>
  <si>
    <t>Summer Street South 43</t>
  </si>
  <si>
    <t>Townsend Street 63</t>
  </si>
  <si>
    <t>Townsend Street 64</t>
  </si>
  <si>
    <t>Townsend Street 65</t>
  </si>
  <si>
    <t>Townsend street 66A</t>
  </si>
  <si>
    <t>Townsend Street 66B</t>
  </si>
  <si>
    <t xml:space="preserve">Townsend Street Communal room </t>
  </si>
  <si>
    <t>Weavers Wood Block 1</t>
  </si>
  <si>
    <t>Weavers Wood Block 2</t>
  </si>
  <si>
    <t>Westcourt 18</t>
  </si>
  <si>
    <t xml:space="preserve">Westcourt Communal room </t>
  </si>
  <si>
    <t>Weavers Square</t>
  </si>
  <si>
    <t>D08 RHH4</t>
  </si>
  <si>
    <t>First Lock Apartments Block 1</t>
  </si>
  <si>
    <t>D12 W27Y</t>
  </si>
  <si>
    <t>First Lock Apartments Block 2</t>
  </si>
  <si>
    <t>Rosemount Gate</t>
  </si>
  <si>
    <t>D6W X207</t>
  </si>
  <si>
    <t>Guildford House</t>
  </si>
  <si>
    <t>D01 H0A2</t>
  </si>
  <si>
    <t>Blackhorse Avenue</t>
  </si>
  <si>
    <t>D07 W65P</t>
  </si>
  <si>
    <t>Guillion Park Block A</t>
  </si>
  <si>
    <t>A91 HC0H</t>
  </si>
  <si>
    <t>Guillion Park Block B</t>
  </si>
  <si>
    <t>Guillion Park Block E</t>
  </si>
  <si>
    <t>Guillion Park Block D</t>
  </si>
  <si>
    <t>Guillion Park Block C</t>
  </si>
  <si>
    <t>Southeast</t>
  </si>
  <si>
    <t>Kilcronan Court/Place (6 Blocks &amp; Community Building) - Dublin South</t>
  </si>
  <si>
    <t xml:space="preserve">Avonbeg, Tallaght (Avonbeg Court Block 1 &amp; 2, Avonbeg Gardens) - Dublin South </t>
  </si>
  <si>
    <t>Drinagh Park, Leopardstown (No.5 and No.25 Drinagh Park) - Dublin South</t>
  </si>
  <si>
    <t>Killinarden Boxing Club, Tallaght - Dublin South</t>
  </si>
  <si>
    <t>D24 NVF8</t>
  </si>
  <si>
    <t xml:space="preserve">Riverside Apartments, Loughlinstown - Dublin South </t>
  </si>
  <si>
    <t>Auburn Lodge - Auburn Road, Cabinteely, Dublin 18 (Block 1-3) - Dublin South</t>
  </si>
  <si>
    <t>St. Finians - Dublin South</t>
  </si>
  <si>
    <t>The Sycamores, Rockfield, Dundrum - Dublin South</t>
  </si>
  <si>
    <t xml:space="preserve">Rockville Hall, Carrickmines (1 Block) - Dublin South </t>
  </si>
  <si>
    <t>D18KWF2</t>
  </si>
  <si>
    <t>Loughlinstown View - Dublin South</t>
  </si>
  <si>
    <t>A96FD8V</t>
  </si>
  <si>
    <t>St.Germaine, Ballybrack - Dublin South</t>
  </si>
  <si>
    <t>A96 EV2X</t>
  </si>
  <si>
    <t>Tandy's House, Lucan - Dublin South</t>
  </si>
  <si>
    <t>K78 W2R7</t>
  </si>
  <si>
    <t>Parson's Court, Newcastle - Dublin South</t>
  </si>
  <si>
    <t>D22 F5C9</t>
  </si>
  <si>
    <t>Caldbeck Park, Clondalkin - Dublin South</t>
  </si>
  <si>
    <t>D22 XW5Y</t>
  </si>
  <si>
    <t>Palmersgate (OMC)
5 apartments have stand alone
ELS systems for special needs 
occupants/high level care - Dublin South</t>
  </si>
  <si>
    <t>D20 PW40</t>
  </si>
  <si>
    <t xml:space="preserve">Grove Court, Newbridge - Kildare </t>
  </si>
  <si>
    <t>W12 VX32</t>
  </si>
  <si>
    <t xml:space="preserve">Friary House, Naas - Kildare </t>
  </si>
  <si>
    <t>W91 F1WH</t>
  </si>
  <si>
    <t>Rathvoy Park , Naas - Kildare</t>
  </si>
  <si>
    <t>W91 NWY4</t>
  </si>
  <si>
    <t>Hillview Apartments, Leixlip - Kildare</t>
  </si>
  <si>
    <t>W23 PW8D</t>
  </si>
  <si>
    <t>Court Keep, Tullow - Carlow</t>
  </si>
  <si>
    <t>Hazelbrook, Rathnew (1-3), (4-7), (8-11), (13-16), (24-27) - Wicklow</t>
  </si>
  <si>
    <t>Kilruddery , Bray (4 Blocks) - Wicklow</t>
  </si>
  <si>
    <t>A98R9X6</t>
  </si>
  <si>
    <t>Altidore Gardens, NewtownM.Kenn. - Wicklow</t>
  </si>
  <si>
    <t>A63 X4T8</t>
  </si>
  <si>
    <t>The Glen (170-178), (179-187), (206-214), (215-223) - Laois</t>
  </si>
  <si>
    <t>Sea View, Rosslare - Wexford</t>
  </si>
  <si>
    <t>Y35 KC9R</t>
  </si>
  <si>
    <t>Southwest</t>
  </si>
  <si>
    <t>Carrig Court Block 1, 2 &amp; 3 - Cork City</t>
  </si>
  <si>
    <t>Fernwood Glanmire (178-181) &amp; (182-185) - Cork City</t>
  </si>
  <si>
    <t>Grattan Court Block A &amp; B, Grattan Hill -  - Cork City</t>
  </si>
  <si>
    <t>Firgrove Block A &amp; B - Cork County</t>
  </si>
  <si>
    <t>Cascade Block 1, 2, 3, 4, 5 &amp; 6 - Cork County</t>
  </si>
  <si>
    <t>Glenlara Park 17A, 17 B 24A &amp; 24B - Mayo</t>
  </si>
  <si>
    <t>Lena Theas 18, 19, 20 &amp; 21 - Galway</t>
  </si>
  <si>
    <t>Maigh Rua Block A &amp; Block B - Galway</t>
  </si>
  <si>
    <t>Cluain Ros Leamhain 46 &amp; 47 - Clare</t>
  </si>
  <si>
    <t>Moineir Ros Leamhan 1 - 8 &amp; 62 - 69 - Clare</t>
  </si>
  <si>
    <t>Inbhear na Sionna 9 &amp; 10, 17 &amp; 18 - Clare</t>
  </si>
  <si>
    <t>Castleview Apt Block A Apt 2 &amp; Block B Apt 3 - Roscommon</t>
  </si>
  <si>
    <t>Amharc Muileann, Block 2 &amp; 3 - Limerick</t>
  </si>
  <si>
    <t>Meadow Grove Newtown Cobh Block A (Apt 3-6/7-12/13-21-24/25-28) - Cork</t>
  </si>
  <si>
    <t>P24 FT28</t>
  </si>
  <si>
    <t>Strand Hill, Tramore (17-361) - Waterford</t>
  </si>
  <si>
    <t>X91K81C</t>
  </si>
  <si>
    <t>Black Oak Rise, Newport (16-439) - Mayo</t>
  </si>
  <si>
    <t>F28K0Y1</t>
  </si>
  <si>
    <t>Spancel Rise Fairfield Road Block A2 (17-412) - Cork</t>
  </si>
  <si>
    <t>T23YDP2</t>
  </si>
  <si>
    <t>Spancel Rise Fairfield Road Block C (17-412) - Cork</t>
  </si>
  <si>
    <t>Spancel Rise Fairfield Road Block B (17-412) - Cork</t>
  </si>
  <si>
    <t>Volume Per Annum</t>
  </si>
  <si>
    <t>Fire Alarms Panel - Total Servicing Cost (Per Address - Per Visit)</t>
  </si>
  <si>
    <t>Emergency Lighting - Total Servicing Cost (Per Address - Per Visit)</t>
  </si>
  <si>
    <t>Fire Extinguishers - Total Servicing Cost (Per Address - Per Visit)</t>
  </si>
  <si>
    <t>Dry Risers - Total Servicing Cost (Per Address - Per Visit)</t>
  </si>
  <si>
    <t>Hydrants - Total Servicing Cost (Per Address - Per Visit)</t>
  </si>
  <si>
    <t>Hose Reels - Total Servicing Cost (Per Address - Per Visit)</t>
  </si>
  <si>
    <t>AOV's - Total Servicing Cost (Per Address - Per Visit)</t>
  </si>
  <si>
    <t>Smoke Aspirators - Total Servicing Cost (Per Address - Per Visit)</t>
  </si>
  <si>
    <t>Optical Smoke Alarms - Total Servicing Cost (Per Address - Per Visit)</t>
  </si>
  <si>
    <t>Total Emergency Lighting Cost Per Annum</t>
  </si>
  <si>
    <t>Section 2 - Total Annual Hourly Costs
**ASSESSED COST**</t>
  </si>
  <si>
    <t>Section 3 - Total Equipment Costs
**ASSESSED COST**</t>
  </si>
  <si>
    <t>Emergency Call-Out Hourly Rate (following the first hour on site)</t>
  </si>
  <si>
    <t>Standard Hourly Rate (following first hour on site)</t>
  </si>
  <si>
    <t xml:space="preserve">No. of Fire Panels </t>
  </si>
  <si>
    <t>No. of Emergency Light Fittings</t>
  </si>
  <si>
    <t>No. of Fire Extingusihers</t>
  </si>
  <si>
    <t>No. of Dry Risers</t>
  </si>
  <si>
    <t>No. of Hydrants</t>
  </si>
  <si>
    <t>No. of Hose Reels</t>
  </si>
  <si>
    <t>No. of AOV's</t>
  </si>
  <si>
    <t>No. of Smoke Aspirators</t>
  </si>
  <si>
    <t>No. of Optical Smoke Alarms</t>
  </si>
  <si>
    <t>Note for Tenderers</t>
  </si>
  <si>
    <t>Total Fire Alarms Panel Servicing Cost Per Annum</t>
  </si>
  <si>
    <t>Total Fire Extinguishers Servicing Cost Per Annum</t>
  </si>
  <si>
    <t>Total Dry Risers Servicing Cost Per Annum</t>
  </si>
  <si>
    <t>Total Hydrants Servicing Cost Per Annum</t>
  </si>
  <si>
    <t>Total Hose Reels Servicing Cost Per Annum</t>
  </si>
  <si>
    <t>Total AOV's Servicing Cost Per Annum</t>
  </si>
  <si>
    <t>Total Smoke Aspirators Servicing Cost Per Annum</t>
  </si>
  <si>
    <t>Total Optical Smoke Alarm Servicing Cost Per Annum</t>
  </si>
  <si>
    <t>Total Annual Cost</t>
  </si>
  <si>
    <t xml:space="preserve">Tenderer's are asked to provide a price for servicing of all Fire Alarm Panels per address. This price will then be multiplied by 4 to account for 4 services needed per annum. Tenderer's should refer to Column F of this sheet and Appendix 7 - Asset Register (Column E) for an outline of the number of Fire Alarm Panel's at each location. </t>
  </si>
  <si>
    <t xml:space="preserve">Tenderer's are asked to provide a price for servicing of all Emergency Light Fittings per address. This price will then be multiplied by 4 to account for 4 services needed per annum. Tenderer's should refer to Column J of this sheet and Appendix 7 - Asset Register (Column J) for an outline of the number of Emergency Light Fittings at each location. </t>
  </si>
  <si>
    <t xml:space="preserve">Tenderer's are asked to provide a price for servicing of all Fire Extinguishers per address. Tenderer's should refer to Column N of this sheet and Appendix 7 - Asset Register (Column L) for an outline of the number of Fire Extinguishers at each location. </t>
  </si>
  <si>
    <t xml:space="preserve">Tenderer's are asked to provide a price for servicing of all Dry Risers per address. Tenderer's should refer to Column Q of this sheet and Appendix 7 - Asset Register (Column M) for an outline of the number of Dry Risers at each location. </t>
  </si>
  <si>
    <t xml:space="preserve">Tenderer's are asked to provide a price for servicing of all Hydrants per address. Tenderer's should refer to Column T of this sheet and Appendix 7 - Asset Register (Column P) for an outline of the number of Hydrants at each location. </t>
  </si>
  <si>
    <t xml:space="preserve">Tenderer's are asked to provide a price for servicing of all Hose Reels per address. Tenderer's should refer to Column W of this sheet and Appendix 7 - Asset Register (Column Q) for an outline of the number of Hose Reels at each location. </t>
  </si>
  <si>
    <t xml:space="preserve">Tenderer's are asked to provide a price for servicing of all AOV's per address. Tenderer's should refer to Column Z of this sheet and Appendix 7 - Asset Register (Column R) for an outline of the number of AOV's at each location. </t>
  </si>
  <si>
    <t xml:space="preserve">Tenderer's are asked to provide a price for servicing of all Smoke Aspirators per address. Tenderer's should refer to Column AC of this sheet and Appendix 7 - Asset Register (Column S) for an outline of the number of Smoke Aspirators at each location. </t>
  </si>
  <si>
    <t xml:space="preserve">Tenderer's are asked to provide a price for servicing of all Optical Smoke Alarms per address. Tenderer's should refer to Column AF of this sheet and Appendix 7 - Asset Register (Column H) for an outline of the number of Optical Smoke Alarms at each location. </t>
  </si>
  <si>
    <r>
      <t xml:space="preserve">Section 1 - Total Annual Servicing Cost
**ASSESSED COST**
</t>
    </r>
    <r>
      <rPr>
        <b/>
        <u/>
        <sz val="12"/>
        <color theme="1"/>
        <rFont val="Calibri"/>
        <family val="2"/>
        <scheme val="minor"/>
      </rPr>
      <t>Pricing Schedule Weighting: 60%</t>
    </r>
  </si>
  <si>
    <r>
      <t xml:space="preserve">Section 2 - Total Annual Hourly Costs
**ASSESSED COST**
</t>
    </r>
    <r>
      <rPr>
        <b/>
        <u/>
        <sz val="12"/>
        <color theme="1"/>
        <rFont val="Calibri"/>
        <family val="2"/>
        <scheme val="minor"/>
      </rPr>
      <t>Pricing Schedule Weighting: 20%</t>
    </r>
  </si>
  <si>
    <r>
      <t xml:space="preserve">Section 3 - Total Equipment Costs
**ASSESSED COST**
</t>
    </r>
    <r>
      <rPr>
        <b/>
        <u/>
        <sz val="12"/>
        <color theme="1"/>
        <rFont val="Calibri"/>
        <family val="2"/>
        <scheme val="minor"/>
      </rPr>
      <t>Pricing Schedule Weighting: 20%</t>
    </r>
  </si>
  <si>
    <r>
      <rPr>
        <sz val="11"/>
        <rFont val="Arial"/>
        <family val="2"/>
      </rPr>
      <t xml:space="preserve">Tenderers are required to </t>
    </r>
    <r>
      <rPr>
        <b/>
        <sz val="11"/>
        <rFont val="Arial"/>
        <family val="2"/>
      </rPr>
      <t>complete the below fields highlighted in YELLOW</t>
    </r>
    <r>
      <rPr>
        <sz val="11"/>
        <rFont val="Arial"/>
        <family val="2"/>
      </rPr>
      <t xml:space="preserve">. </t>
    </r>
    <r>
      <rPr>
        <b/>
        <sz val="11"/>
        <color rgb="FFFF0000"/>
        <rFont val="Arial"/>
        <family val="2"/>
      </rPr>
      <t xml:space="preserve">
</t>
    </r>
    <r>
      <rPr>
        <sz val="11"/>
        <rFont val="Arial"/>
        <family val="2"/>
      </rPr>
      <t xml:space="preserve">Tenderers are required to input a price for each cell, taking account of the </t>
    </r>
    <r>
      <rPr>
        <b/>
        <sz val="11"/>
        <rFont val="Arial"/>
        <family val="2"/>
      </rPr>
      <t>cost of servicing the total volumes outlined per address, per visit</t>
    </r>
    <r>
      <rPr>
        <sz val="11"/>
        <rFont val="Arial"/>
        <family val="2"/>
      </rPr>
      <t>.</t>
    </r>
    <r>
      <rPr>
        <b/>
        <sz val="11"/>
        <rFont val="Arial"/>
        <family val="2"/>
      </rPr>
      <t xml:space="preserve"> Tenderers are advised to review the Appendix 7 - Asset Register for accurate figures in relation to servicing required at each address. For ease of cross-referencing, volumes from Appendix 7 - Asset Register have been included in Columns F, J, N, Q, T, W, Z, AC and AF. </t>
    </r>
  </si>
  <si>
    <t>Provision of Fire Safety Systems Servicing &amp; Maintenance (CHI/0006/2026)</t>
  </si>
  <si>
    <t>Tenderers should ensure that all lines priced for are in line with the requirements outlined in the Request for Tender (RFT) document - Appendix 1 and the Appendix 7 - Asset Register.</t>
  </si>
  <si>
    <t>Tenderer's are required to enter an hourly rate per line in cells D5-D9.</t>
  </si>
  <si>
    <t xml:space="preserve">Tenderer's are required to enter the cost per single component part per line in cells D16-D21.
Tenderer's should review the Appendix 7 - Asset Register for indicative annual volumes. </t>
  </si>
  <si>
    <t>Tenderer's are required to enter the cost per single component part per line in cells D23-D37.</t>
  </si>
  <si>
    <t>Tenderer's are required to enter the cost per single component part per line in cells D39-D53.</t>
  </si>
  <si>
    <t>Tenderer's are required to enter the cost per single component part per line in cells D55-D62.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</si>
</sst>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General"/>
    <numFmt numFmtId="165" formatCode="&quot;€&quot;#,##0.00"/>
    <numFmt numFmtId="166" formatCode="0.000"/>
  </numFmts>
  <fonts count="35" x14ac:knownFonts="1">
    <font>
      <sz val="11"/>
      <color theme="1"/>
      <name val="Arial"/>
      <family val="2"/>
    </font>
    <font>
      <sz val="11"/>
      <color theme="1"/>
      <name val="Calibri"/>
      <family val="2"/>
      <scheme val="minor"/>
    </font>
    <font>
      <sz val="10"/>
      <color rgb="FF000000"/>
      <name val="Arial"/>
      <family val="2"/>
    </font>
    <font>
      <b/>
      <i/>
      <sz val="16"/>
      <color theme="1"/>
      <name val="Arial"/>
      <family val="2"/>
    </font>
    <font>
      <b/>
      <i/>
      <u/>
      <sz val="11"/>
      <color theme="1"/>
      <name val="Arial"/>
      <family val="2"/>
    </font>
    <font>
      <sz val="11"/>
      <color rgb="FF000000"/>
      <name val="Arial"/>
      <family val="2"/>
    </font>
    <font>
      <b/>
      <sz val="11"/>
      <color rgb="FFFF0000"/>
      <name val="Arial"/>
      <family val="2"/>
    </font>
    <font>
      <b/>
      <sz val="11"/>
      <color rgb="FF000000"/>
      <name val="Calibri"/>
      <family val="2"/>
      <scheme val="minor"/>
    </font>
    <font>
      <b/>
      <sz val="11"/>
      <color rgb="FFFF0000"/>
      <name val="Calibri"/>
      <family val="2"/>
      <scheme val="minor"/>
    </font>
    <font>
      <b/>
      <sz val="11"/>
      <name val="Calibri"/>
      <family val="2"/>
      <scheme val="minor"/>
    </font>
    <font>
      <b/>
      <sz val="11"/>
      <color theme="1"/>
      <name val="Calibri"/>
      <family val="2"/>
      <scheme val="minor"/>
    </font>
    <font>
      <b/>
      <sz val="11"/>
      <color theme="1"/>
      <name val="Arial"/>
      <family val="2"/>
    </font>
    <font>
      <b/>
      <sz val="18"/>
      <color theme="0"/>
      <name val="Calibri"/>
      <family val="2"/>
      <scheme val="minor"/>
    </font>
    <font>
      <b/>
      <sz val="16"/>
      <color theme="0"/>
      <name val="Calibri"/>
      <family val="2"/>
      <scheme val="minor"/>
    </font>
    <font>
      <sz val="11"/>
      <name val="Calibri"/>
      <family val="2"/>
      <scheme val="minor"/>
    </font>
    <font>
      <b/>
      <u/>
      <sz val="11"/>
      <name val="Calibri"/>
      <family val="2"/>
      <scheme val="minor"/>
    </font>
    <font>
      <b/>
      <sz val="12"/>
      <color theme="1"/>
      <name val="Calibri"/>
      <family val="2"/>
      <scheme val="minor"/>
    </font>
    <font>
      <b/>
      <sz val="14"/>
      <color theme="1"/>
      <name val="Calibri"/>
      <family val="2"/>
      <scheme val="minor"/>
    </font>
    <font>
      <b/>
      <sz val="14"/>
      <color rgb="FF000000"/>
      <name val="Calibri"/>
      <family val="2"/>
      <scheme val="minor"/>
    </font>
    <font>
      <b/>
      <sz val="12"/>
      <color theme="0"/>
      <name val="Calibri"/>
      <family val="2"/>
      <scheme val="minor"/>
    </font>
    <font>
      <b/>
      <sz val="12"/>
      <name val="Calibri"/>
      <family val="2"/>
      <scheme val="minor"/>
    </font>
    <font>
      <b/>
      <sz val="14"/>
      <name val="Calibri"/>
      <family val="2"/>
      <scheme val="minor"/>
    </font>
    <font>
      <sz val="11"/>
      <color theme="1"/>
      <name val="Arial"/>
      <family val="2"/>
    </font>
    <font>
      <sz val="11"/>
      <color rgb="FF323130"/>
      <name val="Arial"/>
      <family val="2"/>
    </font>
    <font>
      <b/>
      <sz val="11"/>
      <color theme="0"/>
      <name val="Arial"/>
      <family val="2"/>
    </font>
    <font>
      <b/>
      <sz val="14"/>
      <color theme="1"/>
      <name val="Arial"/>
      <family val="2"/>
    </font>
    <font>
      <b/>
      <sz val="16"/>
      <color theme="0"/>
      <name val="Arial"/>
      <family val="2"/>
    </font>
    <font>
      <b/>
      <sz val="16"/>
      <color theme="1"/>
      <name val="Calibri"/>
      <family val="2"/>
      <scheme val="minor"/>
    </font>
    <font>
      <b/>
      <sz val="11"/>
      <name val="Arial"/>
      <family val="2"/>
    </font>
    <font>
      <b/>
      <sz val="12"/>
      <color theme="1"/>
      <name val="Arial"/>
      <family val="2"/>
    </font>
    <font>
      <b/>
      <sz val="12"/>
      <color rgb="FF000000"/>
      <name val="Arial"/>
      <family val="2"/>
    </font>
    <font>
      <sz val="12"/>
      <color theme="1"/>
      <name val="Arial"/>
      <family val="2"/>
    </font>
    <font>
      <b/>
      <sz val="12"/>
      <color theme="0"/>
      <name val="Arial"/>
      <family val="2"/>
    </font>
    <font>
      <b/>
      <u/>
      <sz val="12"/>
      <color theme="1"/>
      <name val="Calibri"/>
      <family val="2"/>
      <scheme val="minor"/>
    </font>
    <font>
      <sz val="11"/>
      <name val="Arial"/>
      <family val="2"/>
    </font>
  </fonts>
  <fills count="14">
    <fill>
      <patternFill patternType="none"/>
    </fill>
    <fill>
      <patternFill patternType="gray125"/>
    </fill>
    <fill>
      <patternFill patternType="solid">
        <fgColor theme="1"/>
        <bgColor indexed="64"/>
      </patternFill>
    </fill>
    <fill>
      <patternFill patternType="solid">
        <fgColor rgb="FF333399"/>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bgColor indexed="64"/>
      </patternFill>
    </fill>
    <fill>
      <patternFill patternType="solid">
        <fgColor rgb="FFFF0000"/>
        <bgColor indexed="64"/>
      </patternFill>
    </fill>
    <fill>
      <patternFill patternType="solid">
        <fgColor rgb="FFFFC000"/>
        <bgColor indexed="64"/>
      </patternFill>
    </fill>
    <fill>
      <patternFill patternType="solid">
        <fgColor theme="2"/>
        <bgColor indexed="64"/>
      </patternFill>
    </fill>
    <fill>
      <patternFill patternType="solid">
        <fgColor theme="2" tint="-0.249977111117893"/>
        <bgColor indexed="64"/>
      </patternFill>
    </fill>
    <fill>
      <patternFill patternType="solid">
        <fgColor rgb="FFFFFFFF"/>
        <bgColor rgb="FF000000"/>
      </patternFill>
    </fill>
    <fill>
      <patternFill patternType="solid">
        <fgColor rgb="FF333399"/>
        <bgColor rgb="FFF2F2F2"/>
      </patternFill>
    </fill>
    <fill>
      <patternFill patternType="solid">
        <fgColor theme="2"/>
        <bgColor rgb="FFF2F2F2"/>
      </patternFill>
    </fill>
  </fills>
  <borders count="66">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s>
  <cellStyleXfs count="7">
    <xf numFmtId="0" fontId="0" fillId="0" borderId="0"/>
    <xf numFmtId="164" fontId="2" fillId="0" borderId="0"/>
    <xf numFmtId="0" fontId="3" fillId="0" borderId="0">
      <alignment horizontal="center"/>
    </xf>
    <xf numFmtId="0" fontId="3" fillId="0" borderId="0">
      <alignment horizontal="center" textRotation="90"/>
    </xf>
    <xf numFmtId="0" fontId="4" fillId="0" borderId="0"/>
    <xf numFmtId="0" fontId="4" fillId="0" borderId="0"/>
    <xf numFmtId="0" fontId="22" fillId="0" borderId="0"/>
  </cellStyleXfs>
  <cellXfs count="287">
    <xf numFmtId="0" fontId="0" fillId="0" borderId="0" xfId="0"/>
    <xf numFmtId="0" fontId="1" fillId="0" borderId="0" xfId="0" applyFont="1" applyAlignment="1">
      <alignment wrapText="1"/>
    </xf>
    <xf numFmtId="0" fontId="1" fillId="2" borderId="4" xfId="0" applyFont="1" applyFill="1" applyBorder="1" applyAlignment="1">
      <alignment wrapText="1"/>
    </xf>
    <xf numFmtId="0" fontId="1" fillId="0" borderId="0" xfId="0" applyFont="1" applyAlignment="1">
      <alignment horizontal="center" vertical="center" wrapText="1"/>
    </xf>
    <xf numFmtId="0" fontId="1" fillId="2" borderId="8" xfId="0" applyFont="1" applyFill="1" applyBorder="1" applyAlignment="1">
      <alignment wrapText="1"/>
    </xf>
    <xf numFmtId="0" fontId="1" fillId="2" borderId="9" xfId="0" applyFont="1" applyFill="1" applyBorder="1" applyAlignment="1">
      <alignment wrapText="1"/>
    </xf>
    <xf numFmtId="0" fontId="1" fillId="2" borderId="10" xfId="0" applyFont="1" applyFill="1" applyBorder="1" applyAlignment="1">
      <alignment wrapText="1"/>
    </xf>
    <xf numFmtId="0" fontId="1" fillId="2" borderId="11" xfId="0" applyFont="1" applyFill="1" applyBorder="1" applyAlignment="1">
      <alignment wrapText="1"/>
    </xf>
    <xf numFmtId="0" fontId="1" fillId="2" borderId="12" xfId="0" applyFont="1" applyFill="1" applyBorder="1" applyAlignment="1">
      <alignment wrapText="1"/>
    </xf>
    <xf numFmtId="0" fontId="1" fillId="2" borderId="30" xfId="0" applyFont="1" applyFill="1" applyBorder="1" applyAlignment="1">
      <alignment wrapText="1"/>
    </xf>
    <xf numFmtId="0" fontId="1" fillId="2" borderId="44" xfId="0" applyFont="1" applyFill="1" applyBorder="1" applyAlignment="1">
      <alignment wrapText="1"/>
    </xf>
    <xf numFmtId="0" fontId="1" fillId="2" borderId="36" xfId="0" applyFont="1" applyFill="1" applyBorder="1" applyAlignment="1">
      <alignment wrapText="1"/>
    </xf>
    <xf numFmtId="0" fontId="10" fillId="9" borderId="11" xfId="0" applyFont="1" applyFill="1" applyBorder="1" applyAlignment="1">
      <alignment horizontal="center" vertical="center" wrapText="1"/>
    </xf>
    <xf numFmtId="2" fontId="10" fillId="9" borderId="11" xfId="0" applyNumberFormat="1" applyFont="1" applyFill="1" applyBorder="1" applyAlignment="1">
      <alignment horizontal="center" vertical="center" wrapText="1"/>
    </xf>
    <xf numFmtId="0" fontId="19" fillId="3" borderId="32" xfId="0" applyFont="1" applyFill="1" applyBorder="1" applyAlignment="1">
      <alignment horizontal="center" vertical="center" wrapText="1"/>
    </xf>
    <xf numFmtId="0" fontId="19" fillId="3" borderId="33" xfId="0" applyFont="1" applyFill="1" applyBorder="1" applyAlignment="1">
      <alignment horizontal="center" vertical="center" wrapText="1"/>
    </xf>
    <xf numFmtId="0" fontId="19" fillId="3" borderId="34" xfId="0" applyFont="1" applyFill="1" applyBorder="1" applyAlignment="1">
      <alignment horizontal="center" vertical="center" wrapText="1"/>
    </xf>
    <xf numFmtId="0" fontId="19" fillId="3" borderId="45" xfId="0" applyFont="1" applyFill="1" applyBorder="1" applyAlignment="1">
      <alignment horizontal="center" vertical="center" wrapText="1"/>
    </xf>
    <xf numFmtId="0" fontId="10" fillId="9" borderId="30" xfId="0" applyFont="1" applyFill="1" applyBorder="1" applyAlignment="1">
      <alignment horizontal="center" vertical="center" wrapText="1"/>
    </xf>
    <xf numFmtId="0" fontId="1" fillId="2" borderId="47" xfId="0" applyFont="1" applyFill="1" applyBorder="1" applyAlignment="1">
      <alignment wrapText="1"/>
    </xf>
    <xf numFmtId="0" fontId="19" fillId="3" borderId="43" xfId="0" applyFont="1" applyFill="1" applyBorder="1" applyAlignment="1">
      <alignment horizontal="center" vertical="center" wrapText="1"/>
    </xf>
    <xf numFmtId="165" fontId="10" fillId="8" borderId="48" xfId="0" applyNumberFormat="1" applyFont="1" applyFill="1" applyBorder="1" applyAlignment="1">
      <alignment horizontal="center" vertical="center" wrapText="1"/>
    </xf>
    <xf numFmtId="165" fontId="10" fillId="8" borderId="49" xfId="0" applyNumberFormat="1" applyFont="1" applyFill="1" applyBorder="1" applyAlignment="1">
      <alignment horizontal="center" vertical="center" wrapText="1"/>
    </xf>
    <xf numFmtId="165" fontId="10" fillId="8" borderId="50" xfId="0" applyNumberFormat="1" applyFont="1" applyFill="1" applyBorder="1" applyAlignment="1">
      <alignment horizontal="center" vertical="center" wrapText="1"/>
    </xf>
    <xf numFmtId="0" fontId="1" fillId="2" borderId="6" xfId="0" applyFont="1" applyFill="1" applyBorder="1" applyAlignment="1">
      <alignment wrapText="1"/>
    </xf>
    <xf numFmtId="0" fontId="10" fillId="9" borderId="8" xfId="0" applyFont="1" applyFill="1" applyBorder="1" applyAlignment="1">
      <alignment horizontal="center" vertical="center" wrapText="1"/>
    </xf>
    <xf numFmtId="0" fontId="1" fillId="2" borderId="37" xfId="0" applyFont="1" applyFill="1" applyBorder="1" applyAlignment="1">
      <alignment wrapText="1"/>
    </xf>
    <xf numFmtId="0" fontId="1" fillId="2" borderId="51" xfId="0" applyFont="1" applyFill="1" applyBorder="1" applyAlignment="1">
      <alignment wrapText="1"/>
    </xf>
    <xf numFmtId="0" fontId="1" fillId="2" borderId="52" xfId="0" applyFont="1" applyFill="1" applyBorder="1" applyAlignment="1">
      <alignment wrapText="1"/>
    </xf>
    <xf numFmtId="165" fontId="10" fillId="8" borderId="53" xfId="0" applyNumberFormat="1" applyFont="1" applyFill="1" applyBorder="1" applyAlignment="1">
      <alignment horizontal="center" vertical="center" wrapText="1"/>
    </xf>
    <xf numFmtId="0" fontId="10" fillId="9" borderId="16" xfId="0" applyFont="1" applyFill="1" applyBorder="1" applyAlignment="1">
      <alignment horizontal="center" vertical="center" wrapText="1"/>
    </xf>
    <xf numFmtId="2" fontId="10" fillId="9" borderId="30" xfId="0" applyNumberFormat="1" applyFont="1" applyFill="1" applyBorder="1" applyAlignment="1">
      <alignment horizontal="center" vertical="center" wrapText="1"/>
    </xf>
    <xf numFmtId="2" fontId="10" fillId="9" borderId="8" xfId="0" applyNumberFormat="1" applyFont="1" applyFill="1" applyBorder="1" applyAlignment="1">
      <alignment horizontal="center" vertical="center" wrapText="1"/>
    </xf>
    <xf numFmtId="164" fontId="7" fillId="9" borderId="10" xfId="1" applyFont="1" applyFill="1" applyBorder="1" applyAlignment="1">
      <alignment horizontal="left" vertical="center" wrapText="1"/>
    </xf>
    <xf numFmtId="164" fontId="7" fillId="9" borderId="12" xfId="1" applyFont="1" applyFill="1" applyBorder="1" applyAlignment="1">
      <alignment horizontal="left" vertical="center" wrapText="1"/>
    </xf>
    <xf numFmtId="164" fontId="7" fillId="9" borderId="36" xfId="1" applyFont="1" applyFill="1" applyBorder="1" applyAlignment="1">
      <alignment horizontal="left" vertical="center" wrapText="1"/>
    </xf>
    <xf numFmtId="164" fontId="7" fillId="9" borderId="13" xfId="1" applyFont="1" applyFill="1" applyBorder="1" applyAlignment="1">
      <alignment horizontal="left" vertical="center" wrapText="1"/>
    </xf>
    <xf numFmtId="0" fontId="10" fillId="9" borderId="12" xfId="0" applyFont="1" applyFill="1" applyBorder="1" applyAlignment="1">
      <alignment horizontal="left" vertical="center" wrapText="1"/>
    </xf>
    <xf numFmtId="0" fontId="10" fillId="9" borderId="13" xfId="0" applyFont="1" applyFill="1" applyBorder="1" applyAlignment="1">
      <alignment horizontal="left" vertical="center" wrapText="1"/>
    </xf>
    <xf numFmtId="0" fontId="10" fillId="9" borderId="36" xfId="0" applyFont="1" applyFill="1" applyBorder="1" applyAlignment="1">
      <alignment horizontal="left" vertical="center" wrapText="1"/>
    </xf>
    <xf numFmtId="0" fontId="10" fillId="9" borderId="10" xfId="0" applyFont="1" applyFill="1" applyBorder="1" applyAlignment="1">
      <alignment horizontal="left" vertical="center" wrapText="1"/>
    </xf>
    <xf numFmtId="0" fontId="1" fillId="2" borderId="2" xfId="0" applyFont="1" applyFill="1" applyBorder="1" applyAlignment="1">
      <alignment wrapText="1"/>
    </xf>
    <xf numFmtId="0" fontId="1" fillId="2" borderId="32" xfId="0" applyFont="1" applyFill="1" applyBorder="1" applyAlignment="1">
      <alignment wrapText="1"/>
    </xf>
    <xf numFmtId="0" fontId="1" fillId="2" borderId="34" xfId="0" applyFont="1" applyFill="1" applyBorder="1" applyAlignment="1">
      <alignment wrapText="1"/>
    </xf>
    <xf numFmtId="0" fontId="1" fillId="2" borderId="54" xfId="0" applyFont="1" applyFill="1" applyBorder="1" applyAlignment="1">
      <alignment wrapText="1"/>
    </xf>
    <xf numFmtId="165" fontId="17" fillId="7" borderId="43" xfId="0" applyNumberFormat="1" applyFont="1" applyFill="1" applyBorder="1" applyAlignment="1">
      <alignment horizontal="center" vertical="center" wrapText="1"/>
    </xf>
    <xf numFmtId="0" fontId="5" fillId="11" borderId="4" xfId="6" applyFont="1" applyFill="1" applyBorder="1" applyAlignment="1">
      <alignment horizontal="center" vertical="center" wrapText="1"/>
    </xf>
    <xf numFmtId="0" fontId="5" fillId="0" borderId="4" xfId="6" applyFont="1" applyBorder="1" applyAlignment="1">
      <alignment horizontal="center" vertical="center" wrapText="1"/>
    </xf>
    <xf numFmtId="0" fontId="5" fillId="6" borderId="4" xfId="6" applyFont="1" applyFill="1" applyBorder="1" applyAlignment="1">
      <alignment horizontal="center" vertical="center" wrapText="1"/>
    </xf>
    <xf numFmtId="0" fontId="0" fillId="0" borderId="4" xfId="6" applyFont="1" applyBorder="1" applyAlignment="1">
      <alignment horizontal="center" vertical="center" wrapText="1"/>
    </xf>
    <xf numFmtId="0" fontId="0" fillId="6" borderId="4" xfId="6" applyFont="1" applyFill="1" applyBorder="1" applyAlignment="1">
      <alignment horizontal="center" vertical="center" wrapText="1"/>
    </xf>
    <xf numFmtId="0" fontId="0" fillId="0" borderId="4" xfId="0" applyBorder="1" applyAlignment="1">
      <alignment horizontal="center" vertical="center"/>
    </xf>
    <xf numFmtId="0" fontId="0" fillId="0" borderId="0" xfId="0" applyAlignment="1">
      <alignment horizontal="center" vertical="center"/>
    </xf>
    <xf numFmtId="0" fontId="0" fillId="0" borderId="7" xfId="6" applyFont="1" applyBorder="1" applyAlignment="1">
      <alignment horizontal="center" vertical="center" wrapText="1"/>
    </xf>
    <xf numFmtId="0" fontId="0" fillId="0" borderId="7" xfId="0" applyBorder="1" applyAlignment="1">
      <alignment horizontal="center" vertical="center"/>
    </xf>
    <xf numFmtId="165" fontId="11" fillId="8" borderId="15" xfId="0" applyNumberFormat="1" applyFont="1" applyFill="1" applyBorder="1" applyAlignment="1">
      <alignment horizontal="center" vertical="center"/>
    </xf>
    <xf numFmtId="0" fontId="0" fillId="0" borderId="17" xfId="6" applyFont="1" applyBorder="1" applyAlignment="1">
      <alignment horizontal="center" vertical="center" wrapText="1"/>
    </xf>
    <xf numFmtId="0" fontId="5" fillId="6" borderId="17" xfId="6" applyFont="1" applyFill="1" applyBorder="1" applyAlignment="1">
      <alignment horizontal="center" vertical="center" wrapText="1"/>
    </xf>
    <xf numFmtId="0" fontId="0" fillId="2" borderId="33" xfId="0" applyFill="1" applyBorder="1"/>
    <xf numFmtId="0" fontId="0" fillId="2" borderId="34" xfId="0" applyFill="1" applyBorder="1"/>
    <xf numFmtId="0" fontId="0" fillId="2" borderId="32" xfId="0" applyFill="1" applyBorder="1" applyAlignment="1">
      <alignment horizontal="center" vertical="center"/>
    </xf>
    <xf numFmtId="0" fontId="0" fillId="2" borderId="33" xfId="0" applyFill="1" applyBorder="1" applyAlignment="1">
      <alignment horizontal="center" vertical="center"/>
    </xf>
    <xf numFmtId="0" fontId="0" fillId="2" borderId="34" xfId="0" applyFill="1" applyBorder="1" applyAlignment="1">
      <alignment horizontal="center" vertical="center"/>
    </xf>
    <xf numFmtId="0" fontId="0" fillId="2" borderId="43" xfId="0" applyFill="1" applyBorder="1" applyAlignment="1">
      <alignment horizontal="center" vertical="center"/>
    </xf>
    <xf numFmtId="0" fontId="0" fillId="2" borderId="4" xfId="0" applyFill="1" applyBorder="1" applyAlignment="1">
      <alignment vertical="center"/>
    </xf>
    <xf numFmtId="0" fontId="0" fillId="2" borderId="9" xfId="0" applyFill="1" applyBorder="1" applyAlignment="1">
      <alignment vertical="center"/>
    </xf>
    <xf numFmtId="0" fontId="0" fillId="2" borderId="44" xfId="0" applyFill="1" applyBorder="1" applyAlignment="1">
      <alignment vertical="center"/>
    </xf>
    <xf numFmtId="0" fontId="0" fillId="2" borderId="56" xfId="0" applyFill="1" applyBorder="1" applyAlignment="1">
      <alignment vertical="center"/>
    </xf>
    <xf numFmtId="0" fontId="0" fillId="2" borderId="25" xfId="0" applyFill="1" applyBorder="1" applyAlignment="1">
      <alignment vertical="center"/>
    </xf>
    <xf numFmtId="0" fontId="0" fillId="2" borderId="35" xfId="0" applyFill="1" applyBorder="1" applyAlignment="1">
      <alignment vertical="center"/>
    </xf>
    <xf numFmtId="165" fontId="17" fillId="7" borderId="58" xfId="0" applyNumberFormat="1" applyFont="1" applyFill="1" applyBorder="1" applyAlignment="1">
      <alignment horizontal="center" vertical="center" wrapText="1"/>
    </xf>
    <xf numFmtId="165" fontId="27" fillId="7" borderId="43" xfId="0" applyNumberFormat="1" applyFont="1" applyFill="1" applyBorder="1" applyAlignment="1">
      <alignment horizontal="center" vertical="center" wrapText="1"/>
    </xf>
    <xf numFmtId="165" fontId="16" fillId="8" borderId="38" xfId="0" applyNumberFormat="1" applyFont="1" applyFill="1" applyBorder="1" applyAlignment="1">
      <alignment horizontal="center" vertical="center" wrapText="1"/>
    </xf>
    <xf numFmtId="165" fontId="16" fillId="8" borderId="43" xfId="0" applyNumberFormat="1" applyFont="1" applyFill="1" applyBorder="1" applyAlignment="1">
      <alignment horizontal="center" vertical="center" wrapText="1"/>
    </xf>
    <xf numFmtId="0" fontId="10" fillId="9" borderId="24" xfId="0" applyFont="1" applyFill="1" applyBorder="1" applyAlignment="1">
      <alignment horizontal="center" vertical="center" wrapText="1"/>
    </xf>
    <xf numFmtId="164" fontId="7" fillId="9" borderId="15" xfId="1" applyFont="1" applyFill="1" applyBorder="1" applyAlignment="1">
      <alignment horizontal="left" vertical="center" wrapText="1"/>
    </xf>
    <xf numFmtId="0" fontId="0" fillId="2" borderId="45" xfId="0" applyFill="1" applyBorder="1" applyAlignment="1">
      <alignment horizontal="center" vertical="center"/>
    </xf>
    <xf numFmtId="0" fontId="0" fillId="2" borderId="38" xfId="0" applyFill="1" applyBorder="1" applyAlignment="1">
      <alignment horizontal="center" vertical="center"/>
    </xf>
    <xf numFmtId="0" fontId="0" fillId="2" borderId="28" xfId="0" applyFill="1" applyBorder="1" applyAlignment="1">
      <alignment vertical="center"/>
    </xf>
    <xf numFmtId="0" fontId="0" fillId="2" borderId="42" xfId="0" applyFill="1" applyBorder="1" applyAlignment="1">
      <alignment vertical="center"/>
    </xf>
    <xf numFmtId="0" fontId="0" fillId="2" borderId="31" xfId="0" applyFill="1" applyBorder="1" applyAlignment="1">
      <alignment vertical="center"/>
    </xf>
    <xf numFmtId="164" fontId="24" fillId="12" borderId="37" xfId="1" applyFont="1" applyFill="1" applyBorder="1" applyAlignment="1">
      <alignment horizontal="center" vertical="center"/>
    </xf>
    <xf numFmtId="164" fontId="24" fillId="12" borderId="6" xfId="1" applyFont="1" applyFill="1" applyBorder="1" applyAlignment="1">
      <alignment horizontal="center" vertical="center"/>
    </xf>
    <xf numFmtId="0" fontId="22" fillId="0" borderId="4" xfId="6" applyBorder="1" applyAlignment="1">
      <alignment horizontal="center" vertical="center" wrapText="1"/>
    </xf>
    <xf numFmtId="0" fontId="5" fillId="0" borderId="44" xfId="6" applyFont="1" applyBorder="1" applyAlignment="1">
      <alignment horizontal="center" vertical="center" wrapText="1"/>
    </xf>
    <xf numFmtId="0" fontId="5" fillId="2" borderId="4" xfId="6" applyFont="1" applyFill="1" applyBorder="1" applyAlignment="1">
      <alignment horizontal="center" vertical="center" wrapText="1"/>
    </xf>
    <xf numFmtId="0" fontId="5" fillId="2" borderId="12" xfId="6" applyFont="1" applyFill="1" applyBorder="1" applyAlignment="1">
      <alignment horizontal="center" vertical="center" wrapText="1"/>
    </xf>
    <xf numFmtId="0" fontId="5" fillId="2" borderId="44" xfId="6" applyFont="1" applyFill="1" applyBorder="1" applyAlignment="1">
      <alignment horizontal="center" vertical="center" wrapText="1"/>
    </xf>
    <xf numFmtId="0" fontId="5" fillId="2" borderId="36" xfId="6" applyFont="1" applyFill="1" applyBorder="1" applyAlignment="1">
      <alignment horizontal="center" vertical="center" wrapText="1"/>
    </xf>
    <xf numFmtId="0" fontId="22" fillId="2" borderId="4" xfId="6" applyFill="1" applyBorder="1" applyAlignment="1">
      <alignment horizontal="center" vertical="center" wrapText="1"/>
    </xf>
    <xf numFmtId="0" fontId="22" fillId="2" borderId="12" xfId="6" applyFill="1" applyBorder="1" applyAlignment="1">
      <alignment horizontal="center" vertical="center" wrapText="1"/>
    </xf>
    <xf numFmtId="0" fontId="22" fillId="2" borderId="7" xfId="6" applyFill="1" applyBorder="1" applyAlignment="1">
      <alignment horizontal="center" vertical="center" wrapText="1"/>
    </xf>
    <xf numFmtId="0" fontId="22" fillId="2" borderId="15" xfId="6" applyFill="1" applyBorder="1" applyAlignment="1">
      <alignment horizontal="center" vertical="center" wrapText="1"/>
    </xf>
    <xf numFmtId="0" fontId="22" fillId="0" borderId="7" xfId="6" applyBorder="1" applyAlignment="1">
      <alignment horizontal="center" vertical="center" wrapText="1"/>
    </xf>
    <xf numFmtId="0" fontId="0" fillId="2" borderId="4" xfId="0" applyFill="1" applyBorder="1" applyAlignment="1">
      <alignment horizontal="center" vertical="center"/>
    </xf>
    <xf numFmtId="165" fontId="11" fillId="2" borderId="15" xfId="0" applyNumberFormat="1" applyFont="1" applyFill="1" applyBorder="1" applyAlignment="1">
      <alignment horizontal="center" vertical="center"/>
    </xf>
    <xf numFmtId="165" fontId="11" fillId="8" borderId="14" xfId="0" applyNumberFormat="1" applyFont="1" applyFill="1" applyBorder="1" applyAlignment="1">
      <alignment horizontal="center" vertical="center"/>
    </xf>
    <xf numFmtId="0" fontId="0" fillId="2" borderId="0" xfId="0" applyFill="1" applyAlignment="1">
      <alignment horizontal="center" vertical="center"/>
    </xf>
    <xf numFmtId="0" fontId="25" fillId="2" borderId="45" xfId="0" applyFont="1" applyFill="1" applyBorder="1" applyAlignment="1">
      <alignment vertical="center" wrapText="1"/>
    </xf>
    <xf numFmtId="0" fontId="25" fillId="2" borderId="33" xfId="0" applyFont="1" applyFill="1" applyBorder="1" applyAlignment="1">
      <alignment vertical="center"/>
    </xf>
    <xf numFmtId="0" fontId="25" fillId="2" borderId="46" xfId="0" applyFont="1" applyFill="1" applyBorder="1" applyAlignment="1">
      <alignment vertical="center"/>
    </xf>
    <xf numFmtId="0" fontId="25" fillId="2" borderId="34" xfId="0" applyFont="1" applyFill="1" applyBorder="1" applyAlignment="1">
      <alignment vertical="center"/>
    </xf>
    <xf numFmtId="0" fontId="22" fillId="0" borderId="12" xfId="6" applyBorder="1" applyAlignment="1">
      <alignment horizontal="center" vertical="center" wrapText="1"/>
    </xf>
    <xf numFmtId="0" fontId="5" fillId="0" borderId="12" xfId="6" applyFont="1" applyBorder="1" applyAlignment="1">
      <alignment horizontal="center" vertical="center" wrapText="1"/>
    </xf>
    <xf numFmtId="166" fontId="29" fillId="2" borderId="63" xfId="0" applyNumberFormat="1" applyFont="1" applyFill="1" applyBorder="1"/>
    <xf numFmtId="165" fontId="29" fillId="2" borderId="32" xfId="0" applyNumberFormat="1" applyFont="1" applyFill="1" applyBorder="1" applyAlignment="1">
      <alignment horizontal="center" vertical="center"/>
    </xf>
    <xf numFmtId="0" fontId="30" fillId="2" borderId="45" xfId="6" applyFont="1" applyFill="1" applyBorder="1" applyAlignment="1">
      <alignment horizontal="center" vertical="center" wrapText="1"/>
    </xf>
    <xf numFmtId="165" fontId="29" fillId="2" borderId="43" xfId="0" applyNumberFormat="1" applyFont="1" applyFill="1" applyBorder="1" applyAlignment="1">
      <alignment horizontal="center" vertical="center"/>
    </xf>
    <xf numFmtId="0" fontId="30" fillId="2" borderId="63" xfId="6" applyFont="1" applyFill="1" applyBorder="1" applyAlignment="1">
      <alignment horizontal="center" vertical="center" wrapText="1"/>
    </xf>
    <xf numFmtId="165" fontId="29" fillId="8" borderId="63" xfId="6" applyNumberFormat="1" applyFont="1" applyFill="1" applyBorder="1" applyAlignment="1">
      <alignment horizontal="center" vertical="center" wrapText="1"/>
    </xf>
    <xf numFmtId="165" fontId="29" fillId="2" borderId="38" xfId="0" applyNumberFormat="1" applyFont="1" applyFill="1" applyBorder="1" applyAlignment="1">
      <alignment horizontal="center" vertical="center"/>
    </xf>
    <xf numFmtId="165" fontId="29" fillId="2" borderId="63" xfId="0" applyNumberFormat="1" applyFont="1" applyFill="1" applyBorder="1" applyAlignment="1">
      <alignment horizontal="center" vertical="center"/>
    </xf>
    <xf numFmtId="0" fontId="30" fillId="2" borderId="46" xfId="6" applyFont="1" applyFill="1" applyBorder="1" applyAlignment="1">
      <alignment horizontal="center" vertical="center" wrapText="1"/>
    </xf>
    <xf numFmtId="165" fontId="29" fillId="2" borderId="60" xfId="0" applyNumberFormat="1" applyFont="1" applyFill="1" applyBorder="1" applyAlignment="1">
      <alignment horizontal="center" vertical="center"/>
    </xf>
    <xf numFmtId="0" fontId="29" fillId="0" borderId="0" xfId="0" applyFont="1"/>
    <xf numFmtId="164" fontId="24" fillId="12" borderId="2" xfId="1" applyFont="1" applyFill="1" applyBorder="1" applyAlignment="1">
      <alignment horizontal="center" vertical="center" wrapText="1"/>
    </xf>
    <xf numFmtId="164" fontId="5" fillId="0" borderId="3" xfId="1" applyFont="1" applyBorder="1" applyAlignment="1">
      <alignment horizontal="center" vertical="center" wrapText="1"/>
    </xf>
    <xf numFmtId="164" fontId="5" fillId="0" borderId="42" xfId="1" applyFont="1" applyBorder="1" applyAlignment="1">
      <alignment horizontal="center" vertical="center" wrapText="1"/>
    </xf>
    <xf numFmtId="0" fontId="0" fillId="0" borderId="42" xfId="6" applyFont="1" applyBorder="1" applyAlignment="1">
      <alignment horizontal="center" vertical="center" wrapText="1"/>
    </xf>
    <xf numFmtId="0" fontId="23" fillId="0" borderId="42" xfId="6" applyFont="1" applyBorder="1" applyAlignment="1">
      <alignment horizontal="center" vertical="center" wrapText="1"/>
    </xf>
    <xf numFmtId="0" fontId="5" fillId="0" borderId="42" xfId="6" applyFont="1" applyBorder="1" applyAlignment="1">
      <alignment horizontal="center" vertical="center" wrapText="1"/>
    </xf>
    <xf numFmtId="0" fontId="5" fillId="0" borderId="1" xfId="6" applyFont="1" applyBorder="1" applyAlignment="1">
      <alignment horizontal="center" vertical="center" wrapText="1"/>
    </xf>
    <xf numFmtId="165" fontId="24" fillId="12" borderId="26" xfId="1" applyNumberFormat="1" applyFont="1" applyFill="1" applyBorder="1" applyAlignment="1">
      <alignment horizontal="center" vertical="center" wrapText="1"/>
    </xf>
    <xf numFmtId="165" fontId="24" fillId="12" borderId="57" xfId="1" applyNumberFormat="1" applyFont="1" applyFill="1" applyBorder="1" applyAlignment="1">
      <alignment horizontal="center" vertical="center" wrapText="1"/>
    </xf>
    <xf numFmtId="165" fontId="24" fillId="12" borderId="27" xfId="1" applyNumberFormat="1" applyFont="1" applyFill="1" applyBorder="1" applyAlignment="1">
      <alignment horizontal="center" vertical="center" wrapText="1"/>
    </xf>
    <xf numFmtId="165" fontId="24" fillId="12" borderId="29" xfId="1" applyNumberFormat="1" applyFont="1" applyFill="1" applyBorder="1" applyAlignment="1">
      <alignment horizontal="center" vertical="center" wrapText="1"/>
    </xf>
    <xf numFmtId="0" fontId="0" fillId="0" borderId="44" xfId="0" applyBorder="1" applyAlignment="1">
      <alignment horizontal="center" vertical="center"/>
    </xf>
    <xf numFmtId="165" fontId="24" fillId="3" borderId="65" xfId="1" applyNumberFormat="1" applyFont="1" applyFill="1" applyBorder="1" applyAlignment="1">
      <alignment horizontal="center" vertical="center" wrapText="1"/>
    </xf>
    <xf numFmtId="165" fontId="24" fillId="12" borderId="65" xfId="1" applyNumberFormat="1" applyFont="1" applyFill="1" applyBorder="1" applyAlignment="1">
      <alignment horizontal="center" vertical="center" wrapText="1"/>
    </xf>
    <xf numFmtId="165" fontId="0" fillId="2" borderId="49" xfId="0" applyNumberFormat="1" applyFill="1" applyBorder="1" applyAlignment="1">
      <alignment horizontal="center" vertical="center"/>
    </xf>
    <xf numFmtId="165" fontId="0" fillId="2" borderId="48" xfId="0" applyNumberFormat="1" applyFill="1" applyBorder="1" applyAlignment="1">
      <alignment horizontal="center" vertical="center"/>
    </xf>
    <xf numFmtId="165" fontId="0" fillId="2" borderId="50" xfId="0" applyNumberFormat="1" applyFill="1" applyBorder="1" applyAlignment="1">
      <alignment horizontal="center" vertical="center"/>
    </xf>
    <xf numFmtId="165" fontId="0" fillId="2" borderId="11" xfId="0" applyNumberFormat="1" applyFill="1" applyBorder="1" applyAlignment="1">
      <alignment horizontal="center" vertical="center"/>
    </xf>
    <xf numFmtId="0" fontId="11" fillId="2" borderId="9" xfId="0" applyFont="1" applyFill="1" applyBorder="1" applyAlignment="1">
      <alignment vertical="center"/>
    </xf>
    <xf numFmtId="0" fontId="11" fillId="2" borderId="4" xfId="0" applyFont="1" applyFill="1" applyBorder="1" applyAlignment="1">
      <alignment vertical="center"/>
    </xf>
    <xf numFmtId="0" fontId="11" fillId="2" borderId="44" xfId="0" applyFont="1" applyFill="1" applyBorder="1" applyAlignment="1">
      <alignment vertical="center"/>
    </xf>
    <xf numFmtId="165" fontId="11" fillId="8" borderId="61" xfId="6" applyNumberFormat="1" applyFont="1" applyFill="1" applyBorder="1" applyAlignment="1">
      <alignment horizontal="center" vertical="center" wrapText="1"/>
    </xf>
    <xf numFmtId="165" fontId="11" fillId="2" borderId="61" xfId="6" applyNumberFormat="1" applyFont="1" applyFill="1" applyBorder="1" applyAlignment="1">
      <alignment horizontal="center" vertical="center" wrapText="1"/>
    </xf>
    <xf numFmtId="165" fontId="11" fillId="2" borderId="62" xfId="6" applyNumberFormat="1" applyFont="1" applyFill="1" applyBorder="1" applyAlignment="1">
      <alignment horizontal="center" vertical="center" wrapText="1"/>
    </xf>
    <xf numFmtId="0" fontId="11" fillId="2" borderId="43" xfId="0" applyFont="1" applyFill="1" applyBorder="1" applyAlignment="1">
      <alignment horizontal="center" vertical="center"/>
    </xf>
    <xf numFmtId="0" fontId="11" fillId="0" borderId="0" xfId="0" applyFont="1" applyAlignment="1">
      <alignment horizontal="center" vertical="center"/>
    </xf>
    <xf numFmtId="0" fontId="11" fillId="2" borderId="61" xfId="6" applyFont="1" applyFill="1" applyBorder="1" applyAlignment="1">
      <alignment horizontal="center" vertical="center" wrapText="1"/>
    </xf>
    <xf numFmtId="0" fontId="11" fillId="2" borderId="20" xfId="6" applyFont="1" applyFill="1" applyBorder="1" applyAlignment="1">
      <alignment horizontal="center" vertical="center" wrapText="1"/>
    </xf>
    <xf numFmtId="165" fontId="11" fillId="8" borderId="20" xfId="6" applyNumberFormat="1" applyFont="1" applyFill="1" applyBorder="1" applyAlignment="1">
      <alignment horizontal="center" vertical="center" wrapText="1"/>
    </xf>
    <xf numFmtId="165" fontId="11" fillId="2" borderId="20" xfId="6" applyNumberFormat="1" applyFont="1" applyFill="1" applyBorder="1" applyAlignment="1">
      <alignment horizontal="center" vertical="center" wrapText="1"/>
    </xf>
    <xf numFmtId="165" fontId="11" fillId="2" borderId="41" xfId="6" applyNumberFormat="1" applyFont="1" applyFill="1" applyBorder="1" applyAlignment="1">
      <alignment horizontal="center" vertical="center" wrapText="1"/>
    </xf>
    <xf numFmtId="0" fontId="11" fillId="2" borderId="38" xfId="0" applyFont="1" applyFill="1" applyBorder="1" applyAlignment="1">
      <alignment horizontal="center" vertical="center"/>
    </xf>
    <xf numFmtId="0" fontId="11" fillId="2" borderId="28" xfId="0" applyFont="1" applyFill="1" applyBorder="1" applyAlignment="1">
      <alignment vertical="center"/>
    </xf>
    <xf numFmtId="0" fontId="11" fillId="2" borderId="42" xfId="0" applyFont="1" applyFill="1" applyBorder="1" applyAlignment="1">
      <alignment vertical="center"/>
    </xf>
    <xf numFmtId="0" fontId="11" fillId="2" borderId="31" xfId="0" applyFont="1" applyFill="1" applyBorder="1" applyAlignment="1">
      <alignment vertical="center"/>
    </xf>
    <xf numFmtId="0" fontId="31" fillId="2" borderId="10" xfId="0" applyFont="1" applyFill="1" applyBorder="1" applyAlignment="1">
      <alignment vertical="center"/>
    </xf>
    <xf numFmtId="0" fontId="31" fillId="2" borderId="12" xfId="0" applyFont="1" applyFill="1" applyBorder="1" applyAlignment="1">
      <alignment vertical="center"/>
    </xf>
    <xf numFmtId="0" fontId="31" fillId="2" borderId="36" xfId="0" applyFont="1" applyFill="1" applyBorder="1" applyAlignment="1">
      <alignment vertical="center"/>
    </xf>
    <xf numFmtId="165" fontId="32" fillId="3" borderId="64" xfId="1" applyNumberFormat="1" applyFont="1" applyFill="1" applyBorder="1" applyAlignment="1">
      <alignment horizontal="center" vertical="center" wrapText="1"/>
    </xf>
    <xf numFmtId="165" fontId="32" fillId="2" borderId="60" xfId="1" applyNumberFormat="1" applyFont="1" applyFill="1" applyBorder="1" applyAlignment="1">
      <alignment horizontal="center" vertical="center" wrapText="1"/>
    </xf>
    <xf numFmtId="165" fontId="29" fillId="8" borderId="61" xfId="0" applyNumberFormat="1" applyFont="1" applyFill="1" applyBorder="1" applyAlignment="1">
      <alignment horizontal="center" vertical="center"/>
    </xf>
    <xf numFmtId="165" fontId="29" fillId="8" borderId="64" xfId="0" applyNumberFormat="1" applyFont="1" applyFill="1" applyBorder="1" applyAlignment="1">
      <alignment horizontal="center" vertical="center"/>
    </xf>
    <xf numFmtId="165" fontId="29" fillId="7" borderId="43" xfId="0" applyNumberFormat="1" applyFont="1" applyFill="1" applyBorder="1" applyAlignment="1">
      <alignment horizontal="center" vertical="center"/>
    </xf>
    <xf numFmtId="0" fontId="31" fillId="0" borderId="0" xfId="0" applyFont="1" applyAlignment="1">
      <alignment horizontal="center" vertical="center"/>
    </xf>
    <xf numFmtId="0" fontId="0" fillId="0" borderId="24" xfId="0" applyBorder="1" applyAlignment="1">
      <alignment horizontal="center" vertical="center"/>
    </xf>
    <xf numFmtId="0" fontId="0" fillId="0" borderId="11" xfId="0" applyBorder="1" applyAlignment="1">
      <alignment horizontal="center" vertical="center"/>
    </xf>
    <xf numFmtId="2" fontId="0" fillId="0" borderId="11" xfId="0" applyNumberFormat="1" applyBorder="1" applyAlignment="1">
      <alignment horizontal="center" vertical="center"/>
    </xf>
    <xf numFmtId="166" fontId="0" fillId="0" borderId="11" xfId="0" applyNumberFormat="1" applyBorder="1" applyAlignment="1">
      <alignment horizontal="center" vertical="center"/>
    </xf>
    <xf numFmtId="166" fontId="0" fillId="0" borderId="16" xfId="0" applyNumberFormat="1" applyBorder="1" applyAlignment="1">
      <alignment horizontal="center" vertical="center"/>
    </xf>
    <xf numFmtId="0" fontId="29" fillId="2" borderId="38" xfId="0" applyFont="1" applyFill="1" applyBorder="1" applyAlignment="1">
      <alignment horizontal="center" vertical="center"/>
    </xf>
    <xf numFmtId="166" fontId="0" fillId="2" borderId="32" xfId="0" applyNumberFormat="1" applyFill="1" applyBorder="1" applyAlignment="1">
      <alignment horizontal="center" vertical="center"/>
    </xf>
    <xf numFmtId="165" fontId="11" fillId="8" borderId="43" xfId="0" applyNumberFormat="1" applyFont="1" applyFill="1" applyBorder="1" applyAlignment="1">
      <alignment horizontal="center" vertical="center"/>
    </xf>
    <xf numFmtId="0" fontId="29" fillId="2" borderId="46" xfId="0" applyFont="1" applyFill="1" applyBorder="1" applyAlignment="1">
      <alignment horizontal="center" vertical="center"/>
    </xf>
    <xf numFmtId="0" fontId="1" fillId="0" borderId="10" xfId="0" applyFont="1" applyBorder="1" applyAlignment="1" applyProtection="1">
      <alignment wrapText="1"/>
      <protection locked="0"/>
    </xf>
    <xf numFmtId="0" fontId="1" fillId="0" borderId="12" xfId="0" applyFont="1" applyBorder="1" applyAlignment="1" applyProtection="1">
      <alignment wrapText="1"/>
      <protection locked="0"/>
    </xf>
    <xf numFmtId="0" fontId="1" fillId="0" borderId="36" xfId="0" applyFont="1" applyBorder="1" applyAlignment="1" applyProtection="1">
      <alignment wrapText="1"/>
      <protection locked="0"/>
    </xf>
    <xf numFmtId="0" fontId="8" fillId="0" borderId="10" xfId="0" applyFont="1" applyBorder="1" applyAlignment="1" applyProtection="1">
      <alignment wrapText="1"/>
      <protection locked="0"/>
    </xf>
    <xf numFmtId="0" fontId="10" fillId="0" borderId="10" xfId="0" applyFont="1" applyBorder="1" applyAlignment="1" applyProtection="1">
      <alignment horizontal="center" vertical="center" wrapText="1"/>
      <protection locked="0"/>
    </xf>
    <xf numFmtId="0" fontId="10" fillId="0" borderId="15" xfId="0" applyFont="1" applyBorder="1" applyAlignment="1" applyProtection="1">
      <alignment horizontal="center" vertical="center" wrapText="1"/>
      <protection locked="0"/>
    </xf>
    <xf numFmtId="0" fontId="1" fillId="0" borderId="13" xfId="0" applyFont="1" applyBorder="1" applyAlignment="1" applyProtection="1">
      <alignment wrapText="1"/>
      <protection locked="0"/>
    </xf>
    <xf numFmtId="165" fontId="0" fillId="5" borderId="11" xfId="0" applyNumberFormat="1" applyFill="1" applyBorder="1" applyAlignment="1" applyProtection="1">
      <alignment horizontal="center" vertical="center"/>
      <protection locked="0"/>
    </xf>
    <xf numFmtId="165" fontId="0" fillId="5" borderId="24" xfId="0" applyNumberFormat="1" applyFill="1" applyBorder="1" applyAlignment="1" applyProtection="1">
      <alignment horizontal="center" vertical="center"/>
      <protection locked="0"/>
    </xf>
    <xf numFmtId="165" fontId="0" fillId="5" borderId="49" xfId="0" applyNumberFormat="1" applyFill="1" applyBorder="1" applyAlignment="1" applyProtection="1">
      <alignment horizontal="center" vertical="center"/>
      <protection locked="0"/>
    </xf>
    <xf numFmtId="165" fontId="0" fillId="5" borderId="48" xfId="0" applyNumberFormat="1" applyFill="1" applyBorder="1" applyAlignment="1" applyProtection="1">
      <alignment horizontal="center" vertical="center"/>
      <protection locked="0"/>
    </xf>
    <xf numFmtId="165" fontId="0" fillId="2" borderId="49" xfId="0" applyNumberFormat="1" applyFill="1" applyBorder="1" applyAlignment="1" applyProtection="1">
      <alignment horizontal="center" vertical="center"/>
      <protection locked="0"/>
    </xf>
    <xf numFmtId="165" fontId="0" fillId="2" borderId="50" xfId="0" applyNumberFormat="1" applyFill="1" applyBorder="1" applyAlignment="1" applyProtection="1">
      <alignment horizontal="center" vertical="center"/>
      <protection locked="0"/>
    </xf>
    <xf numFmtId="0" fontId="16" fillId="8" borderId="51" xfId="0" applyFont="1" applyFill="1" applyBorder="1" applyAlignment="1">
      <alignment horizontal="right" vertical="center" wrapText="1"/>
    </xf>
    <xf numFmtId="0" fontId="16" fillId="8" borderId="47" xfId="0" applyFont="1" applyFill="1" applyBorder="1" applyAlignment="1">
      <alignment horizontal="right" vertical="center" wrapText="1"/>
    </xf>
    <xf numFmtId="0" fontId="16" fillId="8" borderId="54" xfId="0" applyFont="1" applyFill="1" applyBorder="1" applyAlignment="1">
      <alignment horizontal="right" vertical="center" wrapText="1"/>
    </xf>
    <xf numFmtId="0" fontId="27" fillId="7" borderId="32" xfId="0" applyFont="1" applyFill="1" applyBorder="1" applyAlignment="1">
      <alignment horizontal="right" vertical="center" wrapText="1"/>
    </xf>
    <xf numFmtId="0" fontId="27" fillId="7" borderId="33" xfId="0" applyFont="1" applyFill="1" applyBorder="1" applyAlignment="1">
      <alignment horizontal="right" vertical="center" wrapText="1"/>
    </xf>
    <xf numFmtId="0" fontId="27" fillId="7" borderId="34" xfId="0" applyFont="1" applyFill="1" applyBorder="1" applyAlignment="1">
      <alignment horizontal="right" vertical="center" wrapText="1"/>
    </xf>
    <xf numFmtId="0" fontId="16" fillId="8" borderId="32" xfId="0" applyFont="1" applyFill="1" applyBorder="1" applyAlignment="1">
      <alignment horizontal="right" vertical="center" wrapText="1"/>
    </xf>
    <xf numFmtId="0" fontId="16" fillId="8" borderId="33" xfId="0" applyFont="1" applyFill="1" applyBorder="1" applyAlignment="1">
      <alignment horizontal="right" vertical="center" wrapText="1"/>
    </xf>
    <xf numFmtId="0" fontId="16" fillId="8" borderId="34" xfId="0" applyFont="1" applyFill="1" applyBorder="1" applyAlignment="1">
      <alignment horizontal="right" vertical="center" wrapText="1"/>
    </xf>
    <xf numFmtId="0" fontId="13" fillId="3" borderId="11"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 fillId="0" borderId="11" xfId="0" applyFont="1" applyBorder="1" applyAlignment="1">
      <alignment horizontal="left" vertical="center" wrapText="1"/>
    </xf>
    <xf numFmtId="0" fontId="1" fillId="0" borderId="4" xfId="0" applyFont="1" applyBorder="1" applyAlignment="1">
      <alignment horizontal="left" vertical="center" wrapText="1"/>
    </xf>
    <xf numFmtId="0" fontId="1" fillId="0" borderId="12" xfId="0" applyFont="1" applyBorder="1" applyAlignment="1">
      <alignment horizontal="left" vertical="center" wrapText="1"/>
    </xf>
    <xf numFmtId="0" fontId="14" fillId="0" borderId="11" xfId="0" applyFont="1" applyBorder="1" applyAlignment="1">
      <alignment horizontal="left" vertical="center" wrapText="1"/>
    </xf>
    <xf numFmtId="0" fontId="14" fillId="0" borderId="4" xfId="0" applyFont="1" applyBorder="1" applyAlignment="1">
      <alignment horizontal="left" vertical="center" wrapText="1"/>
    </xf>
    <xf numFmtId="0" fontId="14" fillId="0" borderId="12" xfId="0" applyFont="1" applyBorder="1" applyAlignment="1">
      <alignment horizontal="left" vertical="center" wrapText="1"/>
    </xf>
    <xf numFmtId="0" fontId="12" fillId="3" borderId="11"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 fillId="0" borderId="11" xfId="0" applyFont="1" applyBorder="1" applyAlignment="1">
      <alignment horizontal="center" wrapText="1"/>
    </xf>
    <xf numFmtId="0" fontId="1" fillId="0" borderId="4" xfId="0" applyFont="1" applyBorder="1" applyAlignment="1">
      <alignment horizontal="center" wrapText="1"/>
    </xf>
    <xf numFmtId="0" fontId="1" fillId="5" borderId="4" xfId="0" applyFont="1" applyFill="1" applyBorder="1" applyAlignment="1" applyProtection="1">
      <alignment horizontal="center" vertical="center" wrapText="1"/>
      <protection locked="0"/>
    </xf>
    <xf numFmtId="0" fontId="1" fillId="5" borderId="12" xfId="0" applyFont="1" applyFill="1" applyBorder="1" applyAlignment="1" applyProtection="1">
      <alignment horizontal="center" vertical="center" wrapText="1"/>
      <protection locked="0"/>
    </xf>
    <xf numFmtId="165" fontId="24" fillId="12" borderId="38" xfId="1" applyNumberFormat="1" applyFont="1" applyFill="1" applyBorder="1" applyAlignment="1">
      <alignment horizontal="center" vertical="center" wrapText="1"/>
    </xf>
    <xf numFmtId="165" fontId="24" fillId="12" borderId="63" xfId="1" applyNumberFormat="1" applyFont="1" applyFill="1" applyBorder="1" applyAlignment="1">
      <alignment horizontal="center" vertical="center" wrapText="1"/>
    </xf>
    <xf numFmtId="165" fontId="24" fillId="12" borderId="60" xfId="1" applyNumberFormat="1" applyFont="1" applyFill="1" applyBorder="1" applyAlignment="1">
      <alignment horizontal="center" vertical="center" wrapText="1"/>
    </xf>
    <xf numFmtId="0" fontId="25" fillId="7" borderId="38" xfId="0" applyFont="1" applyFill="1" applyBorder="1" applyAlignment="1">
      <alignment horizontal="right" vertical="center" wrapText="1"/>
    </xf>
    <xf numFmtId="0" fontId="25" fillId="7" borderId="60" xfId="0" applyFont="1" applyFill="1" applyBorder="1" applyAlignment="1">
      <alignment horizontal="right" vertical="center" wrapText="1"/>
    </xf>
    <xf numFmtId="166" fontId="29" fillId="8" borderId="38" xfId="0" applyNumberFormat="1" applyFont="1" applyFill="1" applyBorder="1" applyAlignment="1">
      <alignment horizontal="right"/>
    </xf>
    <xf numFmtId="166" fontId="29" fillId="8" borderId="63" xfId="0" applyNumberFormat="1" applyFont="1" applyFill="1" applyBorder="1" applyAlignment="1">
      <alignment horizontal="right"/>
    </xf>
    <xf numFmtId="0" fontId="5" fillId="2" borderId="12" xfId="6" applyFont="1" applyFill="1" applyBorder="1" applyAlignment="1">
      <alignment horizontal="center" vertical="center" wrapText="1"/>
    </xf>
    <xf numFmtId="0" fontId="5" fillId="0" borderId="12" xfId="6" applyFont="1" applyBorder="1" applyAlignment="1">
      <alignment horizontal="center" vertical="center" wrapText="1"/>
    </xf>
    <xf numFmtId="0" fontId="5" fillId="0" borderId="4" xfId="6" applyFont="1" applyBorder="1" applyAlignment="1">
      <alignment horizontal="center" vertical="center" wrapText="1"/>
    </xf>
    <xf numFmtId="0" fontId="5" fillId="2" borderId="4" xfId="6" applyFont="1" applyFill="1" applyBorder="1" applyAlignment="1">
      <alignment horizontal="center" vertical="center" wrapText="1"/>
    </xf>
    <xf numFmtId="0" fontId="5" fillId="6" borderId="4" xfId="6" applyFont="1" applyFill="1" applyBorder="1" applyAlignment="1">
      <alignment horizontal="center" vertical="center" wrapText="1"/>
    </xf>
    <xf numFmtId="0" fontId="5" fillId="0" borderId="42" xfId="6" applyFont="1" applyBorder="1" applyAlignment="1">
      <alignment horizontal="center" vertical="center" wrapText="1"/>
    </xf>
    <xf numFmtId="164" fontId="28" fillId="13" borderId="32" xfId="1" applyFont="1" applyFill="1" applyBorder="1" applyAlignment="1">
      <alignment horizontal="right" vertical="center"/>
    </xf>
    <xf numFmtId="164" fontId="28" fillId="13" borderId="33" xfId="1" applyFont="1" applyFill="1" applyBorder="1" applyAlignment="1">
      <alignment horizontal="right" vertical="center"/>
    </xf>
    <xf numFmtId="164" fontId="28" fillId="13" borderId="46" xfId="1" applyFont="1" applyFill="1" applyBorder="1" applyAlignment="1">
      <alignment horizontal="right" vertical="center"/>
    </xf>
    <xf numFmtId="0" fontId="0" fillId="0" borderId="4" xfId="6" applyFont="1" applyBorder="1" applyAlignment="1">
      <alignment horizontal="center" vertical="center" wrapText="1"/>
    </xf>
    <xf numFmtId="0" fontId="6" fillId="0" borderId="9" xfId="0" applyFont="1" applyBorder="1" applyAlignment="1">
      <alignment horizontal="left" vertical="center" wrapText="1"/>
    </xf>
    <xf numFmtId="0" fontId="6" fillId="0" borderId="28"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0" applyFont="1" applyBorder="1" applyAlignment="1">
      <alignment horizontal="left" vertical="center" wrapText="1"/>
    </xf>
    <xf numFmtId="0" fontId="6" fillId="0" borderId="42" xfId="0" applyFont="1" applyBorder="1" applyAlignment="1">
      <alignment horizontal="left" vertical="center" wrapText="1"/>
    </xf>
    <xf numFmtId="0" fontId="6" fillId="0" borderId="12" xfId="0" applyFont="1" applyBorder="1" applyAlignment="1">
      <alignment horizontal="left" vertical="center" wrapText="1"/>
    </xf>
    <xf numFmtId="0" fontId="6" fillId="0" borderId="44" xfId="0" applyFont="1" applyBorder="1" applyAlignment="1">
      <alignment horizontal="left" vertical="center" wrapText="1"/>
    </xf>
    <xf numFmtId="0" fontId="6" fillId="0" borderId="31" xfId="0" applyFont="1" applyBorder="1" applyAlignment="1">
      <alignment horizontal="left" vertical="center" wrapText="1"/>
    </xf>
    <xf numFmtId="0" fontId="6" fillId="0" borderId="36" xfId="0" applyFont="1" applyBorder="1" applyAlignment="1">
      <alignment horizontal="left" vertical="center" wrapText="1"/>
    </xf>
    <xf numFmtId="0" fontId="24" fillId="3" borderId="8" xfId="0" applyFont="1" applyFill="1" applyBorder="1" applyAlignment="1">
      <alignment horizontal="center" vertical="center"/>
    </xf>
    <xf numFmtId="0" fontId="24" fillId="3" borderId="11" xfId="0" applyFont="1" applyFill="1" applyBorder="1" applyAlignment="1">
      <alignment horizontal="center" vertical="center"/>
    </xf>
    <xf numFmtId="0" fontId="24" fillId="3" borderId="30" xfId="0" applyFont="1" applyFill="1" applyBorder="1" applyAlignment="1">
      <alignment horizontal="center" vertical="center"/>
    </xf>
    <xf numFmtId="0" fontId="26" fillId="3" borderId="32" xfId="0" applyFont="1" applyFill="1" applyBorder="1" applyAlignment="1">
      <alignment horizontal="center" vertical="center"/>
    </xf>
    <xf numFmtId="0" fontId="26" fillId="3" borderId="33" xfId="0" applyFont="1" applyFill="1" applyBorder="1" applyAlignment="1">
      <alignment horizontal="center" vertical="center"/>
    </xf>
    <xf numFmtId="0" fontId="26" fillId="3" borderId="34" xfId="0" applyFont="1" applyFill="1" applyBorder="1" applyAlignment="1">
      <alignment horizontal="center" vertical="center"/>
    </xf>
    <xf numFmtId="0" fontId="17" fillId="10" borderId="24" xfId="0" applyFont="1" applyFill="1" applyBorder="1" applyAlignment="1">
      <alignment horizontal="center" vertical="center" wrapText="1"/>
    </xf>
    <xf numFmtId="0" fontId="17" fillId="10" borderId="7" xfId="0" applyFont="1" applyFill="1" applyBorder="1" applyAlignment="1">
      <alignment horizontal="center" vertical="center" wrapText="1"/>
    </xf>
    <xf numFmtId="0" fontId="17" fillId="10" borderId="15" xfId="0" applyFont="1" applyFill="1" applyBorder="1" applyAlignment="1">
      <alignment horizontal="center" vertical="center" wrapText="1"/>
    </xf>
    <xf numFmtId="0" fontId="20" fillId="10" borderId="30" xfId="0" applyFont="1" applyFill="1" applyBorder="1" applyAlignment="1">
      <alignment horizontal="center" vertical="center" wrapText="1"/>
    </xf>
    <xf numFmtId="0" fontId="20" fillId="10" borderId="44" xfId="0" applyFont="1" applyFill="1" applyBorder="1" applyAlignment="1">
      <alignment horizontal="center" vertical="center" wrapText="1"/>
    </xf>
    <xf numFmtId="0" fontId="20" fillId="10" borderId="36" xfId="0" applyFont="1" applyFill="1" applyBorder="1" applyAlignment="1">
      <alignment horizontal="center" vertical="center" wrapText="1"/>
    </xf>
    <xf numFmtId="0" fontId="20" fillId="10" borderId="39" xfId="0" applyFont="1" applyFill="1" applyBorder="1" applyAlignment="1">
      <alignment horizontal="center" vertical="center" wrapText="1"/>
    </xf>
    <xf numFmtId="0" fontId="20" fillId="10" borderId="40" xfId="0" applyFont="1" applyFill="1" applyBorder="1" applyAlignment="1">
      <alignment horizontal="center" vertical="center" wrapText="1"/>
    </xf>
    <xf numFmtId="0" fontId="20" fillId="10" borderId="41" xfId="0" applyFont="1" applyFill="1" applyBorder="1" applyAlignment="1">
      <alignment horizontal="center" vertical="center" wrapText="1"/>
    </xf>
    <xf numFmtId="0" fontId="14" fillId="0" borderId="57" xfId="0" applyFont="1" applyBorder="1" applyAlignment="1">
      <alignment horizontal="left" vertical="center" wrapText="1"/>
    </xf>
    <xf numFmtId="0" fontId="14" fillId="0" borderId="5" xfId="0" applyFont="1" applyBorder="1" applyAlignment="1">
      <alignment horizontal="left" vertical="center" wrapText="1"/>
    </xf>
    <xf numFmtId="0" fontId="14" fillId="0" borderId="59" xfId="0" applyFont="1" applyBorder="1" applyAlignment="1">
      <alignment horizontal="left" vertical="center" wrapText="1"/>
    </xf>
    <xf numFmtId="0" fontId="19" fillId="3" borderId="46" xfId="0" applyFont="1" applyFill="1" applyBorder="1" applyAlignment="1">
      <alignment horizontal="center" vertical="center" wrapText="1"/>
    </xf>
    <xf numFmtId="0" fontId="19" fillId="3" borderId="60" xfId="0" applyFont="1" applyFill="1" applyBorder="1" applyAlignment="1">
      <alignment horizontal="center" vertical="center" wrapText="1"/>
    </xf>
    <xf numFmtId="165" fontId="1" fillId="5" borderId="21" xfId="0" applyNumberFormat="1" applyFont="1" applyFill="1" applyBorder="1" applyAlignment="1" applyProtection="1">
      <alignment horizontal="center" vertical="center" wrapText="1"/>
      <protection locked="0"/>
    </xf>
    <xf numFmtId="165" fontId="1" fillId="5" borderId="23" xfId="0" applyNumberFormat="1" applyFont="1" applyFill="1" applyBorder="1" applyAlignment="1" applyProtection="1">
      <alignment horizontal="center" vertical="center" wrapText="1"/>
      <protection locked="0"/>
    </xf>
    <xf numFmtId="165" fontId="1" fillId="5" borderId="18" xfId="0" applyNumberFormat="1" applyFont="1" applyFill="1" applyBorder="1" applyAlignment="1" applyProtection="1">
      <alignment horizontal="center" vertical="center" wrapText="1"/>
      <protection locked="0"/>
    </xf>
    <xf numFmtId="165" fontId="1" fillId="5" borderId="20" xfId="0" applyNumberFormat="1" applyFont="1" applyFill="1" applyBorder="1" applyAlignment="1" applyProtection="1">
      <alignment horizontal="center" vertical="center" wrapText="1"/>
      <protection locked="0"/>
    </xf>
    <xf numFmtId="165" fontId="1" fillId="5" borderId="39" xfId="0" applyNumberFormat="1" applyFont="1" applyFill="1" applyBorder="1" applyAlignment="1" applyProtection="1">
      <alignment horizontal="center" vertical="center" wrapText="1"/>
      <protection locked="0"/>
    </xf>
    <xf numFmtId="165" fontId="1" fillId="5" borderId="41" xfId="0" applyNumberFormat="1" applyFont="1" applyFill="1" applyBorder="1" applyAlignment="1" applyProtection="1">
      <alignment horizontal="center" vertical="center" wrapText="1"/>
      <protection locked="0"/>
    </xf>
    <xf numFmtId="0" fontId="19" fillId="3" borderId="45" xfId="0" applyFont="1" applyFill="1" applyBorder="1" applyAlignment="1">
      <alignment horizontal="center" vertical="center" wrapText="1"/>
    </xf>
    <xf numFmtId="0" fontId="16" fillId="4" borderId="26" xfId="0" applyFont="1" applyFill="1" applyBorder="1" applyAlignment="1">
      <alignment horizontal="center" vertical="center" wrapText="1"/>
    </xf>
    <xf numFmtId="0" fontId="16" fillId="4" borderId="27" xfId="0" applyFont="1" applyFill="1" applyBorder="1" applyAlignment="1">
      <alignment horizontal="center" vertical="center" wrapText="1"/>
    </xf>
    <xf numFmtId="0" fontId="16" fillId="4" borderId="29" xfId="0" applyFont="1" applyFill="1" applyBorder="1" applyAlignment="1">
      <alignment horizontal="center" vertical="center" wrapText="1"/>
    </xf>
    <xf numFmtId="165" fontId="1" fillId="5" borderId="22" xfId="0" applyNumberFormat="1" applyFont="1" applyFill="1" applyBorder="1" applyAlignment="1" applyProtection="1">
      <alignment horizontal="center" vertical="center" wrapText="1"/>
      <protection locked="0"/>
    </xf>
    <xf numFmtId="165" fontId="1" fillId="5" borderId="19" xfId="0" applyNumberFormat="1" applyFont="1" applyFill="1" applyBorder="1" applyAlignment="1" applyProtection="1">
      <alignment horizontal="center" vertical="center" wrapText="1"/>
      <protection locked="0"/>
    </xf>
    <xf numFmtId="164" fontId="18" fillId="10" borderId="8" xfId="1" applyFont="1" applyFill="1" applyBorder="1" applyAlignment="1">
      <alignment horizontal="center" vertical="center" wrapText="1"/>
    </xf>
    <xf numFmtId="164" fontId="18" fillId="10" borderId="9" xfId="1" applyFont="1" applyFill="1" applyBorder="1" applyAlignment="1">
      <alignment horizontal="center" vertical="center" wrapText="1"/>
    </xf>
    <xf numFmtId="164" fontId="18" fillId="10" borderId="10" xfId="1" applyFont="1" applyFill="1" applyBorder="1" applyAlignment="1">
      <alignment horizontal="center" vertical="center" wrapText="1"/>
    </xf>
    <xf numFmtId="0" fontId="14" fillId="0" borderId="26" xfId="0" applyFont="1" applyBorder="1" applyAlignment="1">
      <alignment horizontal="left" vertical="center" wrapText="1"/>
    </xf>
    <xf numFmtId="0" fontId="14" fillId="0" borderId="37" xfId="0" applyFont="1" applyBorder="1" applyAlignment="1">
      <alignment horizontal="left" vertical="center" wrapText="1"/>
    </xf>
    <xf numFmtId="0" fontId="17" fillId="7" borderId="32" xfId="0" applyFont="1" applyFill="1" applyBorder="1" applyAlignment="1">
      <alignment horizontal="right" vertical="center" wrapText="1"/>
    </xf>
    <xf numFmtId="0" fontId="17" fillId="7" borderId="33" xfId="0" applyFont="1" applyFill="1" applyBorder="1" applyAlignment="1">
      <alignment horizontal="right" vertical="center" wrapText="1"/>
    </xf>
    <xf numFmtId="0" fontId="17" fillId="7" borderId="34" xfId="0" applyFont="1" applyFill="1" applyBorder="1" applyAlignment="1">
      <alignment horizontal="right" vertical="center" wrapText="1"/>
    </xf>
    <xf numFmtId="0" fontId="21" fillId="10" borderId="8" xfId="0" applyFont="1" applyFill="1" applyBorder="1" applyAlignment="1">
      <alignment horizontal="center" vertical="center" wrapText="1"/>
    </xf>
    <xf numFmtId="0" fontId="21" fillId="10" borderId="9" xfId="0" applyFont="1" applyFill="1" applyBorder="1" applyAlignment="1">
      <alignment horizontal="center" vertical="center" wrapText="1"/>
    </xf>
    <xf numFmtId="0" fontId="21" fillId="10" borderId="10" xfId="0" applyFont="1" applyFill="1" applyBorder="1" applyAlignment="1">
      <alignment horizontal="center" vertical="center" wrapText="1"/>
    </xf>
    <xf numFmtId="165" fontId="1" fillId="5" borderId="40" xfId="0" applyNumberFormat="1" applyFont="1" applyFill="1" applyBorder="1" applyAlignment="1" applyProtection="1">
      <alignment horizontal="center" vertical="center" wrapText="1"/>
      <protection locked="0"/>
    </xf>
    <xf numFmtId="0" fontId="16" fillId="4" borderId="32" xfId="0" applyFont="1" applyFill="1" applyBorder="1" applyAlignment="1">
      <alignment horizontal="center" vertical="center" wrapText="1"/>
    </xf>
    <xf numFmtId="0" fontId="16" fillId="4" borderId="33" xfId="0" applyFont="1" applyFill="1" applyBorder="1" applyAlignment="1">
      <alignment horizontal="center" vertical="center" wrapText="1"/>
    </xf>
    <xf numFmtId="0" fontId="16" fillId="4" borderId="6" xfId="0" applyFont="1" applyFill="1" applyBorder="1" applyAlignment="1">
      <alignment horizontal="center" vertical="center" wrapText="1"/>
    </xf>
    <xf numFmtId="0" fontId="16" fillId="4" borderId="14" xfId="0" applyFont="1" applyFill="1" applyBorder="1" applyAlignment="1">
      <alignment horizontal="center" vertical="center" wrapText="1"/>
    </xf>
    <xf numFmtId="0" fontId="16" fillId="4" borderId="47" xfId="0" applyFont="1" applyFill="1" applyBorder="1" applyAlignment="1">
      <alignment horizontal="center" vertical="center" wrapText="1"/>
    </xf>
    <xf numFmtId="0" fontId="16" fillId="4" borderId="52" xfId="0" applyFont="1" applyFill="1" applyBorder="1" applyAlignment="1">
      <alignment horizontal="center" vertical="center" wrapText="1"/>
    </xf>
    <xf numFmtId="0" fontId="17" fillId="7" borderId="51" xfId="0" applyFont="1" applyFill="1" applyBorder="1" applyAlignment="1">
      <alignment horizontal="right" vertical="center" wrapText="1"/>
    </xf>
    <xf numFmtId="0" fontId="17" fillId="7" borderId="47" xfId="0" applyFont="1" applyFill="1" applyBorder="1" applyAlignment="1">
      <alignment horizontal="right" vertical="center" wrapText="1"/>
    </xf>
    <xf numFmtId="0" fontId="17" fillId="7" borderId="54" xfId="0" applyFont="1" applyFill="1" applyBorder="1" applyAlignment="1">
      <alignment horizontal="right" vertical="center" wrapText="1"/>
    </xf>
    <xf numFmtId="0" fontId="26" fillId="3" borderId="55" xfId="0" applyFont="1" applyFill="1" applyBorder="1" applyAlignment="1">
      <alignment horizontal="center" vertical="center"/>
    </xf>
    <xf numFmtId="0" fontId="16" fillId="4" borderId="37" xfId="0" applyFont="1" applyFill="1" applyBorder="1" applyAlignment="1">
      <alignment horizontal="center" vertical="center" wrapText="1"/>
    </xf>
  </cellXfs>
  <cellStyles count="7">
    <cellStyle name="Excel Built-in Normal" xfId="1" xr:uid="{BB9CC459-46BD-406C-BDE3-FF82992CE9B9}"/>
    <cellStyle name="Heading" xfId="2" xr:uid="{A593AD8F-047D-4210-B9BE-46653F62CD30}"/>
    <cellStyle name="Heading1" xfId="3" xr:uid="{001E89E1-3986-4B25-AA26-B1457F27793D}"/>
    <cellStyle name="Normal" xfId="0" builtinId="0" customBuiltin="1"/>
    <cellStyle name="Normal 2" xfId="6" xr:uid="{8CD3AF8A-31B2-47C2-AF42-573AB90432A6}"/>
    <cellStyle name="Result" xfId="4" xr:uid="{A768BB30-C5C2-4EBC-9ECC-E624673B0CB6}"/>
    <cellStyle name="Result2" xfId="5" xr:uid="{A0DF37A0-16DB-467E-931F-9DE07BDE4056}"/>
  </cellStyles>
  <dxfs count="0"/>
  <tableStyles count="0" defaultTableStyle="TableStyleMedium2" defaultPivotStyle="PivotStyleLight16"/>
  <colors>
    <mruColors>
      <color rgb="FF33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3.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2.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B9216-DC84-4020-AA61-3DC0999B75EE}">
  <dimension ref="A1:G18"/>
  <sheetViews>
    <sheetView tabSelected="1" zoomScale="90" zoomScaleNormal="90" workbookViewId="0">
      <selection activeCell="F4" sqref="F4:G4"/>
    </sheetView>
  </sheetViews>
  <sheetFormatPr defaultColWidth="8.69921875" defaultRowHeight="14.4" x14ac:dyDescent="0.3"/>
  <cols>
    <col min="1" max="1" width="9.3984375" style="1" bestFit="1" customWidth="1"/>
    <col min="2" max="2" width="33.8984375" style="1" bestFit="1" customWidth="1"/>
    <col min="3" max="3" width="26.59765625" style="1" bestFit="1" customWidth="1"/>
    <col min="4" max="4" width="16.8984375" style="1" bestFit="1" customWidth="1"/>
    <col min="5" max="5" width="26.19921875" style="1" bestFit="1" customWidth="1"/>
    <col min="6" max="6" width="36.5" style="1" customWidth="1"/>
    <col min="7" max="7" width="52.59765625" style="1" customWidth="1"/>
    <col min="8" max="16384" width="8.69921875" style="1"/>
  </cols>
  <sheetData>
    <row r="1" spans="1:7" x14ac:dyDescent="0.3">
      <c r="A1" s="4"/>
      <c r="B1" s="5"/>
      <c r="C1" s="5"/>
      <c r="D1" s="5"/>
      <c r="E1" s="5"/>
      <c r="F1" s="5"/>
      <c r="G1" s="6"/>
    </row>
    <row r="2" spans="1:7" ht="33.6" customHeight="1" x14ac:dyDescent="0.3">
      <c r="A2" s="199" t="s">
        <v>94</v>
      </c>
      <c r="B2" s="200"/>
      <c r="C2" s="200"/>
      <c r="D2" s="200"/>
      <c r="E2" s="200"/>
      <c r="F2" s="200"/>
      <c r="G2" s="201"/>
    </row>
    <row r="3" spans="1:7" ht="40.200000000000003" customHeight="1" x14ac:dyDescent="0.3">
      <c r="A3" s="202" t="e" vm="1">
        <v>#VALUE!</v>
      </c>
      <c r="B3" s="203"/>
      <c r="C3" s="191" t="s">
        <v>95</v>
      </c>
      <c r="D3" s="191"/>
      <c r="E3" s="191"/>
      <c r="F3" s="191" t="s">
        <v>347</v>
      </c>
      <c r="G3" s="192"/>
    </row>
    <row r="4" spans="1:7" ht="38.4" customHeight="1" x14ac:dyDescent="0.3">
      <c r="A4" s="202"/>
      <c r="B4" s="203"/>
      <c r="C4" s="191" t="s">
        <v>96</v>
      </c>
      <c r="D4" s="191"/>
      <c r="E4" s="191"/>
      <c r="F4" s="204"/>
      <c r="G4" s="205"/>
    </row>
    <row r="5" spans="1:7" x14ac:dyDescent="0.3">
      <c r="A5" s="7"/>
      <c r="B5" s="2"/>
      <c r="C5" s="2"/>
      <c r="D5" s="2"/>
      <c r="E5" s="2"/>
      <c r="F5" s="2"/>
      <c r="G5" s="8"/>
    </row>
    <row r="6" spans="1:7" ht="27" customHeight="1" x14ac:dyDescent="0.3">
      <c r="A6" s="190" t="s">
        <v>97</v>
      </c>
      <c r="B6" s="191"/>
      <c r="C6" s="191"/>
      <c r="D6" s="191"/>
      <c r="E6" s="191"/>
      <c r="F6" s="191"/>
      <c r="G6" s="192"/>
    </row>
    <row r="7" spans="1:7" ht="49.95" customHeight="1" x14ac:dyDescent="0.3">
      <c r="A7" s="193" t="s">
        <v>98</v>
      </c>
      <c r="B7" s="194"/>
      <c r="C7" s="194"/>
      <c r="D7" s="194"/>
      <c r="E7" s="194"/>
      <c r="F7" s="194"/>
      <c r="G7" s="195"/>
    </row>
    <row r="8" spans="1:7" ht="19.95" customHeight="1" x14ac:dyDescent="0.3">
      <c r="A8" s="196" t="s">
        <v>348</v>
      </c>
      <c r="B8" s="197"/>
      <c r="C8" s="197"/>
      <c r="D8" s="197"/>
      <c r="E8" s="197"/>
      <c r="F8" s="197"/>
      <c r="G8" s="198"/>
    </row>
    <row r="9" spans="1:7" ht="36.6" customHeight="1" x14ac:dyDescent="0.3">
      <c r="A9" s="196" t="s">
        <v>104</v>
      </c>
      <c r="B9" s="197"/>
      <c r="C9" s="197"/>
      <c r="D9" s="197"/>
      <c r="E9" s="197"/>
      <c r="F9" s="197"/>
      <c r="G9" s="198"/>
    </row>
    <row r="10" spans="1:7" ht="15" thickBot="1" x14ac:dyDescent="0.35">
      <c r="A10" s="9"/>
      <c r="B10" s="10"/>
      <c r="C10" s="10"/>
      <c r="D10" s="10"/>
      <c r="E10" s="10"/>
      <c r="F10" s="10"/>
      <c r="G10" s="11"/>
    </row>
    <row r="11" spans="1:7" ht="50.1" customHeight="1" thickBot="1" x14ac:dyDescent="0.35">
      <c r="A11" s="187" t="s">
        <v>343</v>
      </c>
      <c r="B11" s="188"/>
      <c r="C11" s="188"/>
      <c r="D11" s="189"/>
      <c r="E11" s="72">
        <f>'Section 1'!AH157</f>
        <v>0</v>
      </c>
      <c r="F11" s="42"/>
      <c r="G11" s="43"/>
    </row>
    <row r="12" spans="1:7" s="3" customFormat="1" ht="25.2" customHeight="1" thickBot="1" x14ac:dyDescent="0.35">
      <c r="A12" s="26"/>
      <c r="B12" s="24"/>
      <c r="C12" s="24"/>
      <c r="D12" s="24"/>
      <c r="E12" s="41"/>
      <c r="F12" s="27"/>
      <c r="G12" s="28"/>
    </row>
    <row r="13" spans="1:7" s="3" customFormat="1" ht="50.1" customHeight="1" thickBot="1" x14ac:dyDescent="0.35">
      <c r="A13" s="187" t="s">
        <v>344</v>
      </c>
      <c r="B13" s="188"/>
      <c r="C13" s="188"/>
      <c r="D13" s="189"/>
      <c r="E13" s="73">
        <f>'Section 2 &amp; 3'!E10</f>
        <v>0</v>
      </c>
      <c r="F13" s="42"/>
      <c r="G13" s="43"/>
    </row>
    <row r="14" spans="1:7" s="3" customFormat="1" ht="15" thickBot="1" x14ac:dyDescent="0.35">
      <c r="A14" s="26"/>
      <c r="B14" s="24"/>
      <c r="C14" s="24"/>
      <c r="D14" s="24"/>
      <c r="E14" s="41"/>
      <c r="F14" s="27"/>
      <c r="G14" s="28"/>
    </row>
    <row r="15" spans="1:7" ht="50.1" customHeight="1" thickBot="1" x14ac:dyDescent="0.35">
      <c r="A15" s="181" t="s">
        <v>345</v>
      </c>
      <c r="B15" s="182"/>
      <c r="C15" s="182"/>
      <c r="D15" s="183"/>
      <c r="E15" s="72">
        <f>'Section 2 &amp; 3'!E63</f>
        <v>0</v>
      </c>
      <c r="F15" s="42"/>
      <c r="G15" s="43"/>
    </row>
    <row r="16" spans="1:7" ht="15" thickBot="1" x14ac:dyDescent="0.35">
      <c r="A16" s="27"/>
      <c r="B16" s="19"/>
      <c r="C16" s="19"/>
      <c r="D16" s="19"/>
      <c r="E16" s="44"/>
      <c r="F16" s="27"/>
      <c r="G16" s="28"/>
    </row>
    <row r="17" spans="1:7" ht="53.4" customHeight="1" thickBot="1" x14ac:dyDescent="0.35">
      <c r="A17" s="184" t="s">
        <v>121</v>
      </c>
      <c r="B17" s="185"/>
      <c r="C17" s="185"/>
      <c r="D17" s="186"/>
      <c r="E17" s="71">
        <f>SUM(E11,E13,E15)</f>
        <v>0</v>
      </c>
      <c r="F17" s="4"/>
      <c r="G17" s="6"/>
    </row>
    <row r="18" spans="1:7" ht="15" thickBot="1" x14ac:dyDescent="0.35">
      <c r="A18" s="27"/>
      <c r="B18" s="19"/>
      <c r="C18" s="19"/>
      <c r="D18" s="19"/>
      <c r="E18" s="44"/>
      <c r="F18" s="9"/>
      <c r="G18" s="11"/>
    </row>
  </sheetData>
  <sheetProtection algorithmName="SHA-512" hashValue="g+sgdxALocaPpeRjmbz9Ptpc/zZ+G07kLyx7vHMRRfxMq9SlSXk2gUHxY01vVp6xlTUZ0tnQkDQbGByXm7tT0Q==" saltValue="TBAlIxGHcOUW+WvcDQ9cCw==" spinCount="100000" sheet="1" objects="1" scenarios="1" selectLockedCells="1"/>
  <mergeCells count="14">
    <mergeCell ref="A2:G2"/>
    <mergeCell ref="A3:B4"/>
    <mergeCell ref="C3:E3"/>
    <mergeCell ref="F3:G3"/>
    <mergeCell ref="C4:E4"/>
    <mergeCell ref="F4:G4"/>
    <mergeCell ref="A15:D15"/>
    <mergeCell ref="A17:D17"/>
    <mergeCell ref="A13:D13"/>
    <mergeCell ref="A6:G6"/>
    <mergeCell ref="A7:G7"/>
    <mergeCell ref="A8:G8"/>
    <mergeCell ref="A9:G9"/>
    <mergeCell ref="A11:D1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B2464-AFDC-4E5A-9197-55D197BD0A6E}">
  <dimension ref="A1:AH157"/>
  <sheetViews>
    <sheetView zoomScale="80" zoomScaleNormal="80" workbookViewId="0">
      <pane xSplit="4" ySplit="4" topLeftCell="E5" activePane="bottomRight" state="frozen"/>
      <selection pane="topRight" activeCell="E1" sqref="E1"/>
      <selection pane="bottomLeft" activeCell="A5" sqref="A5"/>
      <selection pane="bottomRight" activeCell="E6" sqref="E6"/>
    </sheetView>
  </sheetViews>
  <sheetFormatPr defaultRowHeight="15" x14ac:dyDescent="0.25"/>
  <cols>
    <col min="1" max="1" width="10.19921875" style="52" customWidth="1"/>
    <col min="2" max="2" width="11.19921875" customWidth="1"/>
    <col min="3" max="3" width="38.59765625" bestFit="1" customWidth="1"/>
    <col min="4" max="4" width="15.8984375" customWidth="1"/>
    <col min="5" max="14" width="20.59765625" style="52" customWidth="1"/>
    <col min="15" max="15" width="20.59765625" style="140" customWidth="1"/>
    <col min="16" max="17" width="20.59765625" style="52" customWidth="1"/>
    <col min="18" max="18" width="20.59765625" style="140" customWidth="1"/>
    <col min="19" max="20" width="20.59765625" style="52" customWidth="1"/>
    <col min="21" max="21" width="20.59765625" style="140" customWidth="1"/>
    <col min="22" max="23" width="20.59765625" style="52" customWidth="1"/>
    <col min="24" max="24" width="20.59765625" style="140" customWidth="1"/>
    <col min="25" max="26" width="20.59765625" style="52" customWidth="1"/>
    <col min="27" max="27" width="20.59765625" style="140" customWidth="1"/>
    <col min="28" max="29" width="20.59765625" style="52" customWidth="1"/>
    <col min="30" max="30" width="20.59765625" style="140" customWidth="1"/>
    <col min="31" max="32" width="20.59765625" style="52" customWidth="1"/>
    <col min="33" max="33" width="20.59765625" style="140" customWidth="1"/>
    <col min="34" max="34" width="16.5" style="158" customWidth="1"/>
  </cols>
  <sheetData>
    <row r="1" spans="1:34" ht="33" customHeight="1" thickBot="1" x14ac:dyDescent="0.3">
      <c r="A1" s="235" t="s">
        <v>94</v>
      </c>
      <c r="B1" s="236"/>
      <c r="C1" s="237"/>
      <c r="D1" s="232" t="s">
        <v>97</v>
      </c>
      <c r="E1" s="223" t="s">
        <v>346</v>
      </c>
      <c r="F1" s="223"/>
      <c r="G1" s="223"/>
      <c r="H1" s="223"/>
      <c r="I1" s="223"/>
      <c r="J1" s="224"/>
      <c r="K1" s="225"/>
      <c r="L1" s="67"/>
      <c r="M1" s="65"/>
      <c r="N1" s="65"/>
      <c r="O1" s="133"/>
      <c r="P1" s="65"/>
      <c r="Q1" s="65"/>
      <c r="R1" s="133"/>
      <c r="S1" s="65"/>
      <c r="T1" s="65"/>
      <c r="U1" s="133"/>
      <c r="V1" s="65"/>
      <c r="W1" s="65"/>
      <c r="X1" s="133"/>
      <c r="Y1" s="65"/>
      <c r="Z1" s="65"/>
      <c r="AA1" s="133"/>
      <c r="AB1" s="65"/>
      <c r="AC1" s="65"/>
      <c r="AD1" s="133"/>
      <c r="AE1" s="65"/>
      <c r="AF1" s="78"/>
      <c r="AG1" s="147"/>
      <c r="AH1" s="150"/>
    </row>
    <row r="2" spans="1:34" ht="35.25" customHeight="1" x14ac:dyDescent="0.25">
      <c r="A2" s="238" t="s">
        <v>111</v>
      </c>
      <c r="B2" s="239"/>
      <c r="C2" s="240"/>
      <c r="D2" s="233"/>
      <c r="E2" s="226"/>
      <c r="F2" s="226"/>
      <c r="G2" s="226"/>
      <c r="H2" s="226"/>
      <c r="I2" s="226"/>
      <c r="J2" s="227"/>
      <c r="K2" s="228"/>
      <c r="L2" s="68"/>
      <c r="M2" s="64"/>
      <c r="N2" s="64"/>
      <c r="O2" s="134"/>
      <c r="P2" s="64"/>
      <c r="Q2" s="64"/>
      <c r="R2" s="134"/>
      <c r="S2" s="64"/>
      <c r="T2" s="64"/>
      <c r="U2" s="134"/>
      <c r="V2" s="64"/>
      <c r="W2" s="64"/>
      <c r="X2" s="134"/>
      <c r="Y2" s="64"/>
      <c r="Z2" s="64"/>
      <c r="AA2" s="134"/>
      <c r="AB2" s="64"/>
      <c r="AC2" s="64"/>
      <c r="AD2" s="134"/>
      <c r="AE2" s="64"/>
      <c r="AF2" s="79"/>
      <c r="AG2" s="148"/>
      <c r="AH2" s="151"/>
    </row>
    <row r="3" spans="1:34" ht="17.25" customHeight="1" thickBot="1" x14ac:dyDescent="0.3">
      <c r="A3" s="241" t="s">
        <v>114</v>
      </c>
      <c r="B3" s="242"/>
      <c r="C3" s="243"/>
      <c r="D3" s="234"/>
      <c r="E3" s="229"/>
      <c r="F3" s="229"/>
      <c r="G3" s="229"/>
      <c r="H3" s="229"/>
      <c r="I3" s="229"/>
      <c r="J3" s="230"/>
      <c r="K3" s="231"/>
      <c r="L3" s="69"/>
      <c r="M3" s="66"/>
      <c r="N3" s="66"/>
      <c r="O3" s="135"/>
      <c r="P3" s="66"/>
      <c r="Q3" s="66"/>
      <c r="R3" s="135"/>
      <c r="S3" s="66"/>
      <c r="T3" s="66"/>
      <c r="U3" s="135"/>
      <c r="V3" s="66"/>
      <c r="W3" s="66"/>
      <c r="X3" s="135"/>
      <c r="Y3" s="66"/>
      <c r="Z3" s="66"/>
      <c r="AA3" s="135"/>
      <c r="AB3" s="66"/>
      <c r="AC3" s="66"/>
      <c r="AD3" s="135"/>
      <c r="AE3" s="66"/>
      <c r="AF3" s="80"/>
      <c r="AG3" s="149"/>
      <c r="AH3" s="152"/>
    </row>
    <row r="4" spans="1:34" ht="55.8" thickBot="1" x14ac:dyDescent="0.3">
      <c r="A4" s="81" t="s">
        <v>0</v>
      </c>
      <c r="B4" s="82" t="s">
        <v>1</v>
      </c>
      <c r="C4" s="82" t="s">
        <v>2</v>
      </c>
      <c r="D4" s="115" t="s">
        <v>3</v>
      </c>
      <c r="E4" s="122" t="s">
        <v>301</v>
      </c>
      <c r="F4" s="123" t="s">
        <v>315</v>
      </c>
      <c r="G4" s="124" t="s">
        <v>300</v>
      </c>
      <c r="H4" s="125" t="s">
        <v>325</v>
      </c>
      <c r="I4" s="122" t="s">
        <v>302</v>
      </c>
      <c r="J4" s="123" t="s">
        <v>316</v>
      </c>
      <c r="K4" s="124" t="s">
        <v>300</v>
      </c>
      <c r="L4" s="125" t="s">
        <v>310</v>
      </c>
      <c r="M4" s="127" t="s">
        <v>303</v>
      </c>
      <c r="N4" s="127" t="s">
        <v>317</v>
      </c>
      <c r="O4" s="125" t="s">
        <v>326</v>
      </c>
      <c r="P4" s="128" t="s">
        <v>304</v>
      </c>
      <c r="Q4" s="128" t="s">
        <v>318</v>
      </c>
      <c r="R4" s="125" t="s">
        <v>327</v>
      </c>
      <c r="S4" s="127" t="s">
        <v>305</v>
      </c>
      <c r="T4" s="127" t="s">
        <v>319</v>
      </c>
      <c r="U4" s="127" t="s">
        <v>328</v>
      </c>
      <c r="V4" s="127" t="s">
        <v>306</v>
      </c>
      <c r="W4" s="127" t="s">
        <v>320</v>
      </c>
      <c r="X4" s="127" t="s">
        <v>329</v>
      </c>
      <c r="Y4" s="127" t="s">
        <v>307</v>
      </c>
      <c r="Z4" s="127" t="s">
        <v>321</v>
      </c>
      <c r="AA4" s="127" t="s">
        <v>330</v>
      </c>
      <c r="AB4" s="127" t="s">
        <v>308</v>
      </c>
      <c r="AC4" s="127" t="s">
        <v>322</v>
      </c>
      <c r="AD4" s="127" t="s">
        <v>331</v>
      </c>
      <c r="AE4" s="127" t="s">
        <v>309</v>
      </c>
      <c r="AF4" s="127" t="s">
        <v>323</v>
      </c>
      <c r="AG4" s="127" t="s">
        <v>332</v>
      </c>
      <c r="AH4" s="153" t="s">
        <v>4</v>
      </c>
    </row>
    <row r="5" spans="1:34" ht="81" customHeight="1" thickBot="1" x14ac:dyDescent="0.3">
      <c r="A5" s="219" t="s">
        <v>324</v>
      </c>
      <c r="B5" s="220"/>
      <c r="C5" s="220"/>
      <c r="D5" s="221"/>
      <c r="E5" s="206" t="s">
        <v>334</v>
      </c>
      <c r="F5" s="207"/>
      <c r="G5" s="207"/>
      <c r="H5" s="208"/>
      <c r="I5" s="206" t="s">
        <v>335</v>
      </c>
      <c r="J5" s="207"/>
      <c r="K5" s="207"/>
      <c r="L5" s="208"/>
      <c r="M5" s="206" t="s">
        <v>336</v>
      </c>
      <c r="N5" s="207"/>
      <c r="O5" s="208"/>
      <c r="P5" s="206" t="s">
        <v>337</v>
      </c>
      <c r="Q5" s="207"/>
      <c r="R5" s="208"/>
      <c r="S5" s="206" t="s">
        <v>338</v>
      </c>
      <c r="T5" s="207"/>
      <c r="U5" s="208"/>
      <c r="V5" s="206" t="s">
        <v>339</v>
      </c>
      <c r="W5" s="207"/>
      <c r="X5" s="208"/>
      <c r="Y5" s="206" t="s">
        <v>340</v>
      </c>
      <c r="Z5" s="207"/>
      <c r="AA5" s="208"/>
      <c r="AB5" s="206" t="s">
        <v>341</v>
      </c>
      <c r="AC5" s="207"/>
      <c r="AD5" s="208"/>
      <c r="AE5" s="206" t="s">
        <v>342</v>
      </c>
      <c r="AF5" s="207"/>
      <c r="AG5" s="208"/>
      <c r="AH5" s="154"/>
    </row>
    <row r="6" spans="1:34" ht="15.6" x14ac:dyDescent="0.25">
      <c r="A6" s="159">
        <v>1.1000000000000001</v>
      </c>
      <c r="B6" s="53" t="s">
        <v>122</v>
      </c>
      <c r="C6" s="53" t="s">
        <v>123</v>
      </c>
      <c r="D6" s="116" t="s">
        <v>31</v>
      </c>
      <c r="E6" s="176">
        <v>0</v>
      </c>
      <c r="F6" s="93">
        <v>1</v>
      </c>
      <c r="G6" s="54">
        <v>4</v>
      </c>
      <c r="H6" s="55">
        <f>SUM(G6*E6)</f>
        <v>0</v>
      </c>
      <c r="I6" s="176">
        <v>0</v>
      </c>
      <c r="J6" s="93">
        <v>6</v>
      </c>
      <c r="K6" s="54">
        <v>4</v>
      </c>
      <c r="L6" s="55">
        <f>SUM(K6*I6)</f>
        <v>0</v>
      </c>
      <c r="M6" s="178">
        <v>0</v>
      </c>
      <c r="N6" s="93">
        <v>4</v>
      </c>
      <c r="O6" s="136">
        <f>SUM(M6)</f>
        <v>0</v>
      </c>
      <c r="P6" s="130"/>
      <c r="Q6" s="91"/>
      <c r="R6" s="141"/>
      <c r="S6" s="130"/>
      <c r="T6" s="91"/>
      <c r="U6" s="141"/>
      <c r="V6" s="130"/>
      <c r="W6" s="91"/>
      <c r="X6" s="141"/>
      <c r="Y6" s="130"/>
      <c r="Z6" s="91"/>
      <c r="AA6" s="141"/>
      <c r="AB6" s="130"/>
      <c r="AC6" s="92"/>
      <c r="AD6" s="141"/>
      <c r="AE6" s="178">
        <v>0</v>
      </c>
      <c r="AF6" s="93">
        <v>7</v>
      </c>
      <c r="AG6" s="136">
        <f>SUM(AE6)</f>
        <v>0</v>
      </c>
      <c r="AH6" s="155">
        <f>SUM(H6+L6+M6+P6+S6+V6+Y6+AB6+AE6)</f>
        <v>0</v>
      </c>
    </row>
    <row r="7" spans="1:34" ht="15.6" x14ac:dyDescent="0.25">
      <c r="A7" s="160">
        <v>1.2</v>
      </c>
      <c r="B7" s="49" t="s">
        <v>122</v>
      </c>
      <c r="C7" s="49" t="s">
        <v>124</v>
      </c>
      <c r="D7" s="117" t="s">
        <v>31</v>
      </c>
      <c r="E7" s="176">
        <v>0</v>
      </c>
      <c r="F7" s="83">
        <v>1</v>
      </c>
      <c r="G7" s="51">
        <v>4</v>
      </c>
      <c r="H7" s="55">
        <f t="shared" ref="H7:H70" si="0">SUM(G7*E7)</f>
        <v>0</v>
      </c>
      <c r="I7" s="176">
        <v>0</v>
      </c>
      <c r="J7" s="83">
        <v>6</v>
      </c>
      <c r="K7" s="51">
        <v>4</v>
      </c>
      <c r="L7" s="55">
        <f t="shared" ref="L7:L70" si="1">SUM(K7*I7)</f>
        <v>0</v>
      </c>
      <c r="M7" s="178">
        <v>0</v>
      </c>
      <c r="N7" s="83">
        <v>4</v>
      </c>
      <c r="O7" s="136">
        <f t="shared" ref="O7:O35" si="2">SUM(M7)</f>
        <v>0</v>
      </c>
      <c r="P7" s="129"/>
      <c r="Q7" s="89"/>
      <c r="R7" s="142"/>
      <c r="S7" s="129"/>
      <c r="T7" s="89"/>
      <c r="U7" s="142"/>
      <c r="V7" s="129"/>
      <c r="W7" s="89"/>
      <c r="X7" s="142"/>
      <c r="Y7" s="129"/>
      <c r="Z7" s="89"/>
      <c r="AA7" s="142"/>
      <c r="AB7" s="129"/>
      <c r="AC7" s="90"/>
      <c r="AD7" s="142"/>
      <c r="AE7" s="178">
        <v>0</v>
      </c>
      <c r="AF7" s="83">
        <v>7</v>
      </c>
      <c r="AG7" s="136">
        <f t="shared" ref="AG7:AG70" si="3">SUM(AE7)</f>
        <v>0</v>
      </c>
      <c r="AH7" s="155">
        <f t="shared" ref="AH7:AH70" si="4">SUM(H7+L7+M7+P7+S7+V7+Y7+AB7+AE7)</f>
        <v>0</v>
      </c>
    </row>
    <row r="8" spans="1:34" ht="15.6" x14ac:dyDescent="0.25">
      <c r="A8" s="159">
        <v>1.3</v>
      </c>
      <c r="B8" s="49" t="s">
        <v>122</v>
      </c>
      <c r="C8" s="49" t="s">
        <v>125</v>
      </c>
      <c r="D8" s="117" t="s">
        <v>31</v>
      </c>
      <c r="E8" s="176">
        <v>0</v>
      </c>
      <c r="F8" s="83">
        <v>1</v>
      </c>
      <c r="G8" s="51">
        <v>4</v>
      </c>
      <c r="H8" s="55">
        <f t="shared" si="0"/>
        <v>0</v>
      </c>
      <c r="I8" s="176">
        <v>0</v>
      </c>
      <c r="J8" s="83">
        <v>6</v>
      </c>
      <c r="K8" s="51">
        <v>4</v>
      </c>
      <c r="L8" s="55">
        <f t="shared" si="1"/>
        <v>0</v>
      </c>
      <c r="M8" s="178">
        <v>0</v>
      </c>
      <c r="N8" s="83">
        <v>4</v>
      </c>
      <c r="O8" s="136">
        <f t="shared" si="2"/>
        <v>0</v>
      </c>
      <c r="P8" s="129"/>
      <c r="Q8" s="89"/>
      <c r="R8" s="142"/>
      <c r="S8" s="129"/>
      <c r="T8" s="89"/>
      <c r="U8" s="142"/>
      <c r="V8" s="129"/>
      <c r="W8" s="89"/>
      <c r="X8" s="142"/>
      <c r="Y8" s="129"/>
      <c r="Z8" s="89"/>
      <c r="AA8" s="142"/>
      <c r="AB8" s="129"/>
      <c r="AC8" s="90"/>
      <c r="AD8" s="142"/>
      <c r="AE8" s="178">
        <v>0</v>
      </c>
      <c r="AF8" s="83">
        <v>7</v>
      </c>
      <c r="AG8" s="136">
        <f t="shared" si="3"/>
        <v>0</v>
      </c>
      <c r="AH8" s="155">
        <f t="shared" si="4"/>
        <v>0</v>
      </c>
    </row>
    <row r="9" spans="1:34" ht="15.6" x14ac:dyDescent="0.25">
      <c r="A9" s="160">
        <v>1.4</v>
      </c>
      <c r="B9" s="49" t="s">
        <v>122</v>
      </c>
      <c r="C9" s="49" t="s">
        <v>126</v>
      </c>
      <c r="D9" s="117" t="s">
        <v>13</v>
      </c>
      <c r="E9" s="176">
        <v>0</v>
      </c>
      <c r="F9" s="83">
        <v>1</v>
      </c>
      <c r="G9" s="51">
        <v>4</v>
      </c>
      <c r="H9" s="55">
        <f t="shared" si="0"/>
        <v>0</v>
      </c>
      <c r="I9" s="176">
        <v>0</v>
      </c>
      <c r="J9" s="83">
        <v>12</v>
      </c>
      <c r="K9" s="51">
        <v>4</v>
      </c>
      <c r="L9" s="55">
        <f t="shared" si="1"/>
        <v>0</v>
      </c>
      <c r="M9" s="178">
        <v>0</v>
      </c>
      <c r="N9" s="83">
        <v>6</v>
      </c>
      <c r="O9" s="136">
        <f t="shared" si="2"/>
        <v>0</v>
      </c>
      <c r="P9" s="129"/>
      <c r="Q9" s="89"/>
      <c r="R9" s="142"/>
      <c r="S9" s="129"/>
      <c r="T9" s="89"/>
      <c r="U9" s="142"/>
      <c r="V9" s="129"/>
      <c r="W9" s="89"/>
      <c r="X9" s="142"/>
      <c r="Y9" s="129"/>
      <c r="Z9" s="89"/>
      <c r="AA9" s="142"/>
      <c r="AB9" s="129"/>
      <c r="AC9" s="90"/>
      <c r="AD9" s="142"/>
      <c r="AE9" s="178">
        <v>0</v>
      </c>
      <c r="AF9" s="83">
        <v>11</v>
      </c>
      <c r="AG9" s="136">
        <f t="shared" si="3"/>
        <v>0</v>
      </c>
      <c r="AH9" s="155">
        <f t="shared" si="4"/>
        <v>0</v>
      </c>
    </row>
    <row r="10" spans="1:34" ht="15.6" x14ac:dyDescent="0.25">
      <c r="A10" s="159">
        <v>1.5</v>
      </c>
      <c r="B10" s="49" t="s">
        <v>122</v>
      </c>
      <c r="C10" s="49" t="s">
        <v>127</v>
      </c>
      <c r="D10" s="117" t="s">
        <v>13</v>
      </c>
      <c r="E10" s="176">
        <v>0</v>
      </c>
      <c r="F10" s="83">
        <v>1</v>
      </c>
      <c r="G10" s="51">
        <v>4</v>
      </c>
      <c r="H10" s="55">
        <f t="shared" si="0"/>
        <v>0</v>
      </c>
      <c r="I10" s="176">
        <v>0</v>
      </c>
      <c r="J10" s="83">
        <v>12</v>
      </c>
      <c r="K10" s="51">
        <v>4</v>
      </c>
      <c r="L10" s="55">
        <f t="shared" si="1"/>
        <v>0</v>
      </c>
      <c r="M10" s="178">
        <v>0</v>
      </c>
      <c r="N10" s="83">
        <v>6</v>
      </c>
      <c r="O10" s="136">
        <f t="shared" si="2"/>
        <v>0</v>
      </c>
      <c r="P10" s="129"/>
      <c r="Q10" s="89"/>
      <c r="R10" s="142"/>
      <c r="S10" s="177">
        <v>0</v>
      </c>
      <c r="T10" s="83">
        <v>1</v>
      </c>
      <c r="U10" s="143">
        <f>SUM(S10)</f>
        <v>0</v>
      </c>
      <c r="V10" s="129"/>
      <c r="W10" s="89"/>
      <c r="X10" s="142"/>
      <c r="Y10" s="129"/>
      <c r="Z10" s="89"/>
      <c r="AA10" s="142"/>
      <c r="AB10" s="129"/>
      <c r="AC10" s="90"/>
      <c r="AD10" s="142"/>
      <c r="AE10" s="178">
        <v>0</v>
      </c>
      <c r="AF10" s="83">
        <v>11</v>
      </c>
      <c r="AG10" s="136">
        <f t="shared" si="3"/>
        <v>0</v>
      </c>
      <c r="AH10" s="155">
        <f t="shared" si="4"/>
        <v>0</v>
      </c>
    </row>
    <row r="11" spans="1:34" ht="15.6" x14ac:dyDescent="0.25">
      <c r="A11" s="160">
        <v>1.6</v>
      </c>
      <c r="B11" s="49" t="s">
        <v>122</v>
      </c>
      <c r="C11" s="49" t="s">
        <v>128</v>
      </c>
      <c r="D11" s="117" t="s">
        <v>13</v>
      </c>
      <c r="E11" s="176">
        <v>0</v>
      </c>
      <c r="F11" s="83">
        <v>1</v>
      </c>
      <c r="G11" s="51">
        <v>4</v>
      </c>
      <c r="H11" s="55">
        <f t="shared" si="0"/>
        <v>0</v>
      </c>
      <c r="I11" s="176">
        <v>0</v>
      </c>
      <c r="J11" s="83">
        <v>12</v>
      </c>
      <c r="K11" s="51">
        <v>4</v>
      </c>
      <c r="L11" s="55">
        <f t="shared" si="1"/>
        <v>0</v>
      </c>
      <c r="M11" s="178">
        <v>0</v>
      </c>
      <c r="N11" s="83">
        <v>6</v>
      </c>
      <c r="O11" s="136">
        <f t="shared" si="2"/>
        <v>0</v>
      </c>
      <c r="P11" s="129"/>
      <c r="Q11" s="89"/>
      <c r="R11" s="142"/>
      <c r="S11" s="177">
        <v>0</v>
      </c>
      <c r="T11" s="83">
        <v>1</v>
      </c>
      <c r="U11" s="143">
        <f>SUM(S11)</f>
        <v>0</v>
      </c>
      <c r="V11" s="129"/>
      <c r="W11" s="89"/>
      <c r="X11" s="142"/>
      <c r="Y11" s="129"/>
      <c r="Z11" s="89"/>
      <c r="AA11" s="142"/>
      <c r="AB11" s="129"/>
      <c r="AC11" s="90"/>
      <c r="AD11" s="142"/>
      <c r="AE11" s="178">
        <v>0</v>
      </c>
      <c r="AF11" s="83">
        <v>11</v>
      </c>
      <c r="AG11" s="136">
        <f t="shared" si="3"/>
        <v>0</v>
      </c>
      <c r="AH11" s="155">
        <f t="shared" si="4"/>
        <v>0</v>
      </c>
    </row>
    <row r="12" spans="1:34" ht="15.6" x14ac:dyDescent="0.25">
      <c r="A12" s="159">
        <v>1.7</v>
      </c>
      <c r="B12" s="49" t="s">
        <v>122</v>
      </c>
      <c r="C12" s="49" t="s">
        <v>129</v>
      </c>
      <c r="D12" s="117" t="s">
        <v>13</v>
      </c>
      <c r="E12" s="176">
        <v>0</v>
      </c>
      <c r="F12" s="83">
        <v>1</v>
      </c>
      <c r="G12" s="51">
        <v>4</v>
      </c>
      <c r="H12" s="55">
        <f t="shared" si="0"/>
        <v>0</v>
      </c>
      <c r="I12" s="176">
        <v>0</v>
      </c>
      <c r="J12" s="83">
        <v>12</v>
      </c>
      <c r="K12" s="51">
        <v>4</v>
      </c>
      <c r="L12" s="55">
        <f t="shared" si="1"/>
        <v>0</v>
      </c>
      <c r="M12" s="178">
        <v>0</v>
      </c>
      <c r="N12" s="83">
        <v>6</v>
      </c>
      <c r="O12" s="136">
        <f t="shared" si="2"/>
        <v>0</v>
      </c>
      <c r="P12" s="129"/>
      <c r="Q12" s="89"/>
      <c r="R12" s="142"/>
      <c r="S12" s="177">
        <v>0</v>
      </c>
      <c r="T12" s="83">
        <v>1</v>
      </c>
      <c r="U12" s="143">
        <f>SUM(S12)</f>
        <v>0</v>
      </c>
      <c r="V12" s="129"/>
      <c r="W12" s="89"/>
      <c r="X12" s="142"/>
      <c r="Y12" s="129"/>
      <c r="Z12" s="89"/>
      <c r="AA12" s="142"/>
      <c r="AB12" s="129"/>
      <c r="AC12" s="90"/>
      <c r="AD12" s="142"/>
      <c r="AE12" s="178">
        <v>0</v>
      </c>
      <c r="AF12" s="83">
        <v>11</v>
      </c>
      <c r="AG12" s="136">
        <f t="shared" si="3"/>
        <v>0</v>
      </c>
      <c r="AH12" s="155">
        <f t="shared" si="4"/>
        <v>0</v>
      </c>
    </row>
    <row r="13" spans="1:34" ht="15.6" x14ac:dyDescent="0.25">
      <c r="A13" s="160">
        <v>1.8</v>
      </c>
      <c r="B13" s="49" t="s">
        <v>122</v>
      </c>
      <c r="C13" s="49" t="s">
        <v>130</v>
      </c>
      <c r="D13" s="117" t="s">
        <v>13</v>
      </c>
      <c r="E13" s="176">
        <v>0</v>
      </c>
      <c r="F13" s="83">
        <v>1</v>
      </c>
      <c r="G13" s="51">
        <v>4</v>
      </c>
      <c r="H13" s="55">
        <f t="shared" si="0"/>
        <v>0</v>
      </c>
      <c r="I13" s="176">
        <v>0</v>
      </c>
      <c r="J13" s="83">
        <v>12</v>
      </c>
      <c r="K13" s="51">
        <v>4</v>
      </c>
      <c r="L13" s="55">
        <f t="shared" si="1"/>
        <v>0</v>
      </c>
      <c r="M13" s="178">
        <v>0</v>
      </c>
      <c r="N13" s="83">
        <v>6</v>
      </c>
      <c r="O13" s="136">
        <f t="shared" si="2"/>
        <v>0</v>
      </c>
      <c r="P13" s="129"/>
      <c r="Q13" s="89"/>
      <c r="R13" s="142"/>
      <c r="S13" s="129"/>
      <c r="T13" s="89"/>
      <c r="U13" s="142"/>
      <c r="V13" s="129"/>
      <c r="W13" s="89"/>
      <c r="X13" s="142"/>
      <c r="Y13" s="129"/>
      <c r="Z13" s="89"/>
      <c r="AA13" s="142"/>
      <c r="AB13" s="129"/>
      <c r="AC13" s="90"/>
      <c r="AD13" s="142"/>
      <c r="AE13" s="178">
        <v>0</v>
      </c>
      <c r="AF13" s="83">
        <v>11</v>
      </c>
      <c r="AG13" s="136">
        <f t="shared" si="3"/>
        <v>0</v>
      </c>
      <c r="AH13" s="155">
        <f t="shared" si="4"/>
        <v>0</v>
      </c>
    </row>
    <row r="14" spans="1:34" ht="15.6" x14ac:dyDescent="0.25">
      <c r="A14" s="159">
        <v>1.9</v>
      </c>
      <c r="B14" s="49" t="s">
        <v>122</v>
      </c>
      <c r="C14" s="49" t="s">
        <v>131</v>
      </c>
      <c r="D14" s="117" t="s">
        <v>13</v>
      </c>
      <c r="E14" s="176">
        <v>0</v>
      </c>
      <c r="F14" s="83">
        <v>1</v>
      </c>
      <c r="G14" s="51">
        <v>4</v>
      </c>
      <c r="H14" s="55">
        <f t="shared" si="0"/>
        <v>0</v>
      </c>
      <c r="I14" s="176">
        <v>0</v>
      </c>
      <c r="J14" s="83">
        <v>12</v>
      </c>
      <c r="K14" s="51">
        <v>4</v>
      </c>
      <c r="L14" s="55">
        <f t="shared" si="1"/>
        <v>0</v>
      </c>
      <c r="M14" s="178">
        <v>0</v>
      </c>
      <c r="N14" s="83">
        <v>6</v>
      </c>
      <c r="O14" s="136">
        <f t="shared" si="2"/>
        <v>0</v>
      </c>
      <c r="P14" s="129"/>
      <c r="Q14" s="89"/>
      <c r="R14" s="142"/>
      <c r="S14" s="129"/>
      <c r="T14" s="89"/>
      <c r="U14" s="142"/>
      <c r="V14" s="129"/>
      <c r="W14" s="89"/>
      <c r="X14" s="142"/>
      <c r="Y14" s="129"/>
      <c r="Z14" s="89"/>
      <c r="AA14" s="142"/>
      <c r="AB14" s="129"/>
      <c r="AC14" s="90"/>
      <c r="AD14" s="142"/>
      <c r="AE14" s="178">
        <v>0</v>
      </c>
      <c r="AF14" s="83">
        <v>11</v>
      </c>
      <c r="AG14" s="136">
        <f t="shared" si="3"/>
        <v>0</v>
      </c>
      <c r="AH14" s="155">
        <f t="shared" si="4"/>
        <v>0</v>
      </c>
    </row>
    <row r="15" spans="1:34" ht="15.6" x14ac:dyDescent="0.25">
      <c r="A15" s="161">
        <v>1.1000000000000001</v>
      </c>
      <c r="B15" s="49" t="s">
        <v>122</v>
      </c>
      <c r="C15" s="49" t="s">
        <v>132</v>
      </c>
      <c r="D15" s="117" t="s">
        <v>133</v>
      </c>
      <c r="E15" s="176">
        <v>0</v>
      </c>
      <c r="F15" s="83">
        <v>1</v>
      </c>
      <c r="G15" s="51">
        <v>4</v>
      </c>
      <c r="H15" s="55">
        <f t="shared" si="0"/>
        <v>0</v>
      </c>
      <c r="I15" s="176">
        <v>0</v>
      </c>
      <c r="J15" s="83">
        <v>54</v>
      </c>
      <c r="K15" s="51">
        <v>4</v>
      </c>
      <c r="L15" s="55">
        <f t="shared" si="1"/>
        <v>0</v>
      </c>
      <c r="M15" s="178">
        <v>0</v>
      </c>
      <c r="N15" s="83">
        <v>12</v>
      </c>
      <c r="O15" s="136">
        <f t="shared" si="2"/>
        <v>0</v>
      </c>
      <c r="P15" s="129"/>
      <c r="Q15" s="89"/>
      <c r="R15" s="142"/>
      <c r="S15" s="129"/>
      <c r="T15" s="89"/>
      <c r="U15" s="142"/>
      <c r="V15" s="129"/>
      <c r="W15" s="89"/>
      <c r="X15" s="142"/>
      <c r="Y15" s="177">
        <v>0</v>
      </c>
      <c r="Z15" s="83">
        <v>1</v>
      </c>
      <c r="AA15" s="143">
        <f>SUM(Y15)</f>
        <v>0</v>
      </c>
      <c r="AB15" s="177">
        <v>0</v>
      </c>
      <c r="AC15" s="102">
        <v>1</v>
      </c>
      <c r="AD15" s="143">
        <f>SUM(AB15)</f>
        <v>0</v>
      </c>
      <c r="AE15" s="178">
        <v>0</v>
      </c>
      <c r="AF15" s="83">
        <v>98</v>
      </c>
      <c r="AG15" s="136">
        <f t="shared" si="3"/>
        <v>0</v>
      </c>
      <c r="AH15" s="155">
        <f t="shared" si="4"/>
        <v>0</v>
      </c>
    </row>
    <row r="16" spans="1:34" ht="15.6" x14ac:dyDescent="0.25">
      <c r="A16" s="161">
        <v>1.1100000000000001</v>
      </c>
      <c r="B16" s="49" t="s">
        <v>122</v>
      </c>
      <c r="C16" s="49" t="s">
        <v>134</v>
      </c>
      <c r="D16" s="117" t="s">
        <v>135</v>
      </c>
      <c r="E16" s="176">
        <v>0</v>
      </c>
      <c r="F16" s="83">
        <v>1</v>
      </c>
      <c r="G16" s="51">
        <v>4</v>
      </c>
      <c r="H16" s="55">
        <f t="shared" si="0"/>
        <v>0</v>
      </c>
      <c r="I16" s="176">
        <v>0</v>
      </c>
      <c r="J16" s="83">
        <v>42</v>
      </c>
      <c r="K16" s="51">
        <v>4</v>
      </c>
      <c r="L16" s="55">
        <f t="shared" si="1"/>
        <v>0</v>
      </c>
      <c r="M16" s="178">
        <v>0</v>
      </c>
      <c r="N16" s="83">
        <v>18</v>
      </c>
      <c r="O16" s="136">
        <f t="shared" si="2"/>
        <v>0</v>
      </c>
      <c r="P16" s="129"/>
      <c r="Q16" s="89"/>
      <c r="R16" s="142"/>
      <c r="S16" s="129"/>
      <c r="T16" s="89"/>
      <c r="U16" s="142"/>
      <c r="V16" s="129"/>
      <c r="W16" s="89"/>
      <c r="X16" s="142"/>
      <c r="Y16" s="177">
        <v>0</v>
      </c>
      <c r="Z16" s="83">
        <v>1</v>
      </c>
      <c r="AA16" s="143">
        <f>SUM(Y16)</f>
        <v>0</v>
      </c>
      <c r="AB16" s="177">
        <v>0</v>
      </c>
      <c r="AC16" s="102">
        <v>1</v>
      </c>
      <c r="AD16" s="143">
        <f>SUM(AB16)</f>
        <v>0</v>
      </c>
      <c r="AE16" s="178">
        <v>0</v>
      </c>
      <c r="AF16" s="83">
        <v>140</v>
      </c>
      <c r="AG16" s="136">
        <f t="shared" si="3"/>
        <v>0</v>
      </c>
      <c r="AH16" s="155">
        <f t="shared" si="4"/>
        <v>0</v>
      </c>
    </row>
    <row r="17" spans="1:34" ht="15.6" x14ac:dyDescent="0.25">
      <c r="A17" s="161">
        <v>1.1200000000000001</v>
      </c>
      <c r="B17" s="49" t="s">
        <v>122</v>
      </c>
      <c r="C17" s="49" t="s">
        <v>136</v>
      </c>
      <c r="D17" s="117" t="s">
        <v>25</v>
      </c>
      <c r="E17" s="176">
        <v>0</v>
      </c>
      <c r="F17" s="83">
        <v>1</v>
      </c>
      <c r="G17" s="51">
        <v>4</v>
      </c>
      <c r="H17" s="55">
        <f t="shared" si="0"/>
        <v>0</v>
      </c>
      <c r="I17" s="176">
        <v>0</v>
      </c>
      <c r="J17" s="83">
        <v>7</v>
      </c>
      <c r="K17" s="51">
        <v>4</v>
      </c>
      <c r="L17" s="55">
        <f t="shared" si="1"/>
        <v>0</v>
      </c>
      <c r="M17" s="178">
        <v>0</v>
      </c>
      <c r="N17" s="83">
        <v>6</v>
      </c>
      <c r="O17" s="136">
        <f t="shared" si="2"/>
        <v>0</v>
      </c>
      <c r="P17" s="129"/>
      <c r="Q17" s="89"/>
      <c r="R17" s="142"/>
      <c r="S17" s="129"/>
      <c r="T17" s="89"/>
      <c r="U17" s="142"/>
      <c r="V17" s="129"/>
      <c r="W17" s="89"/>
      <c r="X17" s="142"/>
      <c r="Y17" s="129"/>
      <c r="Z17" s="89"/>
      <c r="AA17" s="144"/>
      <c r="AB17" s="129"/>
      <c r="AC17" s="90"/>
      <c r="AD17" s="144"/>
      <c r="AE17" s="178">
        <v>0</v>
      </c>
      <c r="AF17" s="83">
        <v>11</v>
      </c>
      <c r="AG17" s="136">
        <f t="shared" si="3"/>
        <v>0</v>
      </c>
      <c r="AH17" s="155">
        <f t="shared" si="4"/>
        <v>0</v>
      </c>
    </row>
    <row r="18" spans="1:34" ht="15.6" x14ac:dyDescent="0.25">
      <c r="A18" s="161">
        <v>1.1299999999999999</v>
      </c>
      <c r="B18" s="49" t="s">
        <v>122</v>
      </c>
      <c r="C18" s="49" t="s">
        <v>137</v>
      </c>
      <c r="D18" s="117" t="s">
        <v>138</v>
      </c>
      <c r="E18" s="176">
        <v>0</v>
      </c>
      <c r="F18" s="83">
        <v>2</v>
      </c>
      <c r="G18" s="51">
        <v>4</v>
      </c>
      <c r="H18" s="55">
        <f t="shared" si="0"/>
        <v>0</v>
      </c>
      <c r="I18" s="176">
        <v>0</v>
      </c>
      <c r="J18" s="83">
        <v>177</v>
      </c>
      <c r="K18" s="51">
        <v>4</v>
      </c>
      <c r="L18" s="55">
        <f t="shared" si="1"/>
        <v>0</v>
      </c>
      <c r="M18" s="178">
        <v>0</v>
      </c>
      <c r="N18" s="83">
        <v>102</v>
      </c>
      <c r="O18" s="136">
        <f t="shared" si="2"/>
        <v>0</v>
      </c>
      <c r="P18" s="177">
        <v>0</v>
      </c>
      <c r="Q18" s="83">
        <v>14</v>
      </c>
      <c r="R18" s="143">
        <f>SUM(P18)</f>
        <v>0</v>
      </c>
      <c r="S18" s="129"/>
      <c r="T18" s="89"/>
      <c r="U18" s="142"/>
      <c r="V18" s="129"/>
      <c r="W18" s="89"/>
      <c r="X18" s="142"/>
      <c r="Y18" s="177">
        <v>0</v>
      </c>
      <c r="Z18" s="83">
        <v>2</v>
      </c>
      <c r="AA18" s="143">
        <f>SUM(Y18)</f>
        <v>0</v>
      </c>
      <c r="AB18" s="177">
        <v>0</v>
      </c>
      <c r="AC18" s="102">
        <v>2</v>
      </c>
      <c r="AD18" s="143">
        <f>SUM(AB18)</f>
        <v>0</v>
      </c>
      <c r="AE18" s="178">
        <v>0</v>
      </c>
      <c r="AF18" s="83">
        <v>348</v>
      </c>
      <c r="AG18" s="136">
        <f t="shared" si="3"/>
        <v>0</v>
      </c>
      <c r="AH18" s="155">
        <f t="shared" si="4"/>
        <v>0</v>
      </c>
    </row>
    <row r="19" spans="1:34" ht="15.6" x14ac:dyDescent="0.25">
      <c r="A19" s="161">
        <v>1.1399999999999999</v>
      </c>
      <c r="B19" s="49" t="s">
        <v>122</v>
      </c>
      <c r="C19" s="49" t="s">
        <v>139</v>
      </c>
      <c r="D19" s="117" t="s">
        <v>10</v>
      </c>
      <c r="E19" s="176">
        <v>0</v>
      </c>
      <c r="F19" s="83">
        <v>1</v>
      </c>
      <c r="G19" s="51">
        <v>4</v>
      </c>
      <c r="H19" s="55">
        <f t="shared" si="0"/>
        <v>0</v>
      </c>
      <c r="I19" s="176">
        <v>0</v>
      </c>
      <c r="J19" s="83">
        <v>32</v>
      </c>
      <c r="K19" s="51">
        <v>4</v>
      </c>
      <c r="L19" s="55">
        <f t="shared" si="1"/>
        <v>0</v>
      </c>
      <c r="M19" s="178">
        <v>0</v>
      </c>
      <c r="N19" s="83">
        <v>12</v>
      </c>
      <c r="O19" s="136">
        <f t="shared" si="2"/>
        <v>0</v>
      </c>
      <c r="P19" s="129"/>
      <c r="Q19" s="89"/>
      <c r="R19" s="142"/>
      <c r="S19" s="129"/>
      <c r="T19" s="89"/>
      <c r="U19" s="142"/>
      <c r="V19" s="129"/>
      <c r="W19" s="89"/>
      <c r="X19" s="142"/>
      <c r="Y19" s="177">
        <v>0</v>
      </c>
      <c r="Z19" s="83">
        <v>1</v>
      </c>
      <c r="AA19" s="143">
        <f t="shared" ref="AA19:AA20" si="5">SUM(Y19)</f>
        <v>0</v>
      </c>
      <c r="AB19" s="129"/>
      <c r="AC19" s="90"/>
      <c r="AD19" s="144"/>
      <c r="AE19" s="178">
        <v>0</v>
      </c>
      <c r="AF19" s="83">
        <v>52</v>
      </c>
      <c r="AG19" s="136">
        <f t="shared" si="3"/>
        <v>0</v>
      </c>
      <c r="AH19" s="155">
        <f t="shared" si="4"/>
        <v>0</v>
      </c>
    </row>
    <row r="20" spans="1:34" ht="15.6" x14ac:dyDescent="0.25">
      <c r="A20" s="161">
        <v>1.1499999999999999</v>
      </c>
      <c r="B20" s="49" t="s">
        <v>122</v>
      </c>
      <c r="C20" s="49" t="s">
        <v>140</v>
      </c>
      <c r="D20" s="117" t="s">
        <v>34</v>
      </c>
      <c r="E20" s="176">
        <v>0</v>
      </c>
      <c r="F20" s="83">
        <v>1</v>
      </c>
      <c r="G20" s="51">
        <v>4</v>
      </c>
      <c r="H20" s="55">
        <f t="shared" si="0"/>
        <v>0</v>
      </c>
      <c r="I20" s="176">
        <v>0</v>
      </c>
      <c r="J20" s="83">
        <v>24</v>
      </c>
      <c r="K20" s="51">
        <v>4</v>
      </c>
      <c r="L20" s="55">
        <f t="shared" si="1"/>
        <v>0</v>
      </c>
      <c r="M20" s="178">
        <v>0</v>
      </c>
      <c r="N20" s="83">
        <v>12</v>
      </c>
      <c r="O20" s="136">
        <f t="shared" si="2"/>
        <v>0</v>
      </c>
      <c r="P20" s="177">
        <v>0</v>
      </c>
      <c r="Q20" s="83">
        <v>1</v>
      </c>
      <c r="R20" s="143">
        <f>SUM(P20)</f>
        <v>0</v>
      </c>
      <c r="S20" s="129"/>
      <c r="T20" s="89"/>
      <c r="U20" s="142"/>
      <c r="V20" s="129"/>
      <c r="W20" s="89"/>
      <c r="X20" s="142"/>
      <c r="Y20" s="177">
        <v>0</v>
      </c>
      <c r="Z20" s="83">
        <v>1</v>
      </c>
      <c r="AA20" s="143">
        <f t="shared" si="5"/>
        <v>0</v>
      </c>
      <c r="AB20" s="129"/>
      <c r="AC20" s="90"/>
      <c r="AD20" s="144"/>
      <c r="AE20" s="178">
        <v>0</v>
      </c>
      <c r="AF20" s="83">
        <v>18</v>
      </c>
      <c r="AG20" s="136">
        <f t="shared" si="3"/>
        <v>0</v>
      </c>
      <c r="AH20" s="155">
        <f t="shared" si="4"/>
        <v>0</v>
      </c>
    </row>
    <row r="21" spans="1:34" ht="15.6" x14ac:dyDescent="0.25">
      <c r="A21" s="161">
        <v>1.1599999999999999</v>
      </c>
      <c r="B21" s="49" t="s">
        <v>122</v>
      </c>
      <c r="C21" s="49" t="s">
        <v>141</v>
      </c>
      <c r="D21" s="117" t="s">
        <v>34</v>
      </c>
      <c r="E21" s="176">
        <v>0</v>
      </c>
      <c r="F21" s="83">
        <v>1</v>
      </c>
      <c r="G21" s="51">
        <v>4</v>
      </c>
      <c r="H21" s="55">
        <f t="shared" si="0"/>
        <v>0</v>
      </c>
      <c r="I21" s="176">
        <v>0</v>
      </c>
      <c r="J21" s="83">
        <v>24</v>
      </c>
      <c r="K21" s="51">
        <v>4</v>
      </c>
      <c r="L21" s="55">
        <f t="shared" si="1"/>
        <v>0</v>
      </c>
      <c r="M21" s="178">
        <v>0</v>
      </c>
      <c r="N21" s="83">
        <v>12</v>
      </c>
      <c r="O21" s="136">
        <f t="shared" si="2"/>
        <v>0</v>
      </c>
      <c r="P21" s="129"/>
      <c r="Q21" s="89"/>
      <c r="R21" s="142"/>
      <c r="S21" s="129"/>
      <c r="T21" s="89"/>
      <c r="U21" s="142"/>
      <c r="V21" s="129"/>
      <c r="W21" s="89"/>
      <c r="X21" s="142"/>
      <c r="Y21" s="129"/>
      <c r="Z21" s="89"/>
      <c r="AA21" s="144"/>
      <c r="AB21" s="129"/>
      <c r="AC21" s="90"/>
      <c r="AD21" s="144"/>
      <c r="AE21" s="178">
        <v>0</v>
      </c>
      <c r="AF21" s="83">
        <v>18</v>
      </c>
      <c r="AG21" s="136">
        <f t="shared" si="3"/>
        <v>0</v>
      </c>
      <c r="AH21" s="155">
        <f t="shared" si="4"/>
        <v>0</v>
      </c>
    </row>
    <row r="22" spans="1:34" ht="15.6" x14ac:dyDescent="0.25">
      <c r="A22" s="161">
        <v>1.17</v>
      </c>
      <c r="B22" s="49" t="s">
        <v>122</v>
      </c>
      <c r="C22" s="49" t="s">
        <v>142</v>
      </c>
      <c r="D22" s="117" t="s">
        <v>34</v>
      </c>
      <c r="E22" s="176">
        <v>0</v>
      </c>
      <c r="F22" s="83">
        <v>1</v>
      </c>
      <c r="G22" s="51">
        <v>4</v>
      </c>
      <c r="H22" s="55">
        <f t="shared" si="0"/>
        <v>0</v>
      </c>
      <c r="I22" s="176">
        <v>0</v>
      </c>
      <c r="J22" s="83">
        <v>24</v>
      </c>
      <c r="K22" s="51">
        <v>4</v>
      </c>
      <c r="L22" s="55">
        <f t="shared" si="1"/>
        <v>0</v>
      </c>
      <c r="M22" s="178">
        <v>0</v>
      </c>
      <c r="N22" s="83">
        <v>12</v>
      </c>
      <c r="O22" s="136">
        <f t="shared" si="2"/>
        <v>0</v>
      </c>
      <c r="P22" s="129"/>
      <c r="Q22" s="89"/>
      <c r="R22" s="142"/>
      <c r="S22" s="129"/>
      <c r="T22" s="89"/>
      <c r="U22" s="142"/>
      <c r="V22" s="129"/>
      <c r="W22" s="89"/>
      <c r="X22" s="142"/>
      <c r="Y22" s="129"/>
      <c r="Z22" s="89"/>
      <c r="AA22" s="144"/>
      <c r="AB22" s="129"/>
      <c r="AC22" s="90"/>
      <c r="AD22" s="144"/>
      <c r="AE22" s="178">
        <v>0</v>
      </c>
      <c r="AF22" s="83">
        <v>18</v>
      </c>
      <c r="AG22" s="136">
        <f t="shared" si="3"/>
        <v>0</v>
      </c>
      <c r="AH22" s="155">
        <f t="shared" si="4"/>
        <v>0</v>
      </c>
    </row>
    <row r="23" spans="1:34" ht="15.6" x14ac:dyDescent="0.25">
      <c r="A23" s="161">
        <v>1.18</v>
      </c>
      <c r="B23" s="49" t="s">
        <v>122</v>
      </c>
      <c r="C23" s="49" t="s">
        <v>143</v>
      </c>
      <c r="D23" s="117" t="s">
        <v>5</v>
      </c>
      <c r="E23" s="176">
        <v>0</v>
      </c>
      <c r="F23" s="83">
        <v>1</v>
      </c>
      <c r="G23" s="51">
        <v>4</v>
      </c>
      <c r="H23" s="55">
        <f t="shared" si="0"/>
        <v>0</v>
      </c>
      <c r="I23" s="176">
        <v>0</v>
      </c>
      <c r="J23" s="83">
        <v>12</v>
      </c>
      <c r="K23" s="51">
        <v>4</v>
      </c>
      <c r="L23" s="55">
        <f t="shared" si="1"/>
        <v>0</v>
      </c>
      <c r="M23" s="178">
        <v>0</v>
      </c>
      <c r="N23" s="83">
        <v>12</v>
      </c>
      <c r="O23" s="136">
        <f t="shared" si="2"/>
        <v>0</v>
      </c>
      <c r="P23" s="129"/>
      <c r="Q23" s="89"/>
      <c r="R23" s="142"/>
      <c r="S23" s="129"/>
      <c r="T23" s="89"/>
      <c r="U23" s="142"/>
      <c r="V23" s="129"/>
      <c r="W23" s="89"/>
      <c r="X23" s="142"/>
      <c r="Y23" s="129"/>
      <c r="Z23" s="89"/>
      <c r="AA23" s="144"/>
      <c r="AB23" s="129"/>
      <c r="AC23" s="90"/>
      <c r="AD23" s="144"/>
      <c r="AE23" s="178">
        <v>0</v>
      </c>
      <c r="AF23" s="83">
        <v>35</v>
      </c>
      <c r="AG23" s="136">
        <f t="shared" si="3"/>
        <v>0</v>
      </c>
      <c r="AH23" s="155">
        <f t="shared" si="4"/>
        <v>0</v>
      </c>
    </row>
    <row r="24" spans="1:34" ht="15.6" x14ac:dyDescent="0.25">
      <c r="A24" s="161">
        <v>1.19</v>
      </c>
      <c r="B24" s="49" t="s">
        <v>122</v>
      </c>
      <c r="C24" s="49" t="s">
        <v>144</v>
      </c>
      <c r="D24" s="117" t="s">
        <v>5</v>
      </c>
      <c r="E24" s="176">
        <v>0</v>
      </c>
      <c r="F24" s="83">
        <v>1</v>
      </c>
      <c r="G24" s="51">
        <v>4</v>
      </c>
      <c r="H24" s="55">
        <f t="shared" si="0"/>
        <v>0</v>
      </c>
      <c r="I24" s="176">
        <v>0</v>
      </c>
      <c r="J24" s="83">
        <v>12</v>
      </c>
      <c r="K24" s="51">
        <v>4</v>
      </c>
      <c r="L24" s="55">
        <f t="shared" si="1"/>
        <v>0</v>
      </c>
      <c r="M24" s="178">
        <v>0</v>
      </c>
      <c r="N24" s="83">
        <v>12</v>
      </c>
      <c r="O24" s="136">
        <f t="shared" si="2"/>
        <v>0</v>
      </c>
      <c r="P24" s="129"/>
      <c r="Q24" s="89"/>
      <c r="R24" s="142"/>
      <c r="S24" s="129"/>
      <c r="T24" s="89"/>
      <c r="U24" s="142"/>
      <c r="V24" s="129"/>
      <c r="W24" s="89"/>
      <c r="X24" s="142"/>
      <c r="Y24" s="129"/>
      <c r="Z24" s="89"/>
      <c r="AA24" s="144"/>
      <c r="AB24" s="129"/>
      <c r="AC24" s="90"/>
      <c r="AD24" s="144"/>
      <c r="AE24" s="178">
        <v>0</v>
      </c>
      <c r="AF24" s="83">
        <v>35</v>
      </c>
      <c r="AG24" s="136">
        <f t="shared" si="3"/>
        <v>0</v>
      </c>
      <c r="AH24" s="155">
        <f t="shared" si="4"/>
        <v>0</v>
      </c>
    </row>
    <row r="25" spans="1:34" ht="15.6" x14ac:dyDescent="0.25">
      <c r="A25" s="161">
        <v>1.2</v>
      </c>
      <c r="B25" s="49" t="s">
        <v>122</v>
      </c>
      <c r="C25" s="49" t="s">
        <v>145</v>
      </c>
      <c r="D25" s="117" t="s">
        <v>8</v>
      </c>
      <c r="E25" s="176">
        <v>0</v>
      </c>
      <c r="F25" s="83">
        <v>1</v>
      </c>
      <c r="G25" s="51">
        <v>4</v>
      </c>
      <c r="H25" s="55">
        <f t="shared" si="0"/>
        <v>0</v>
      </c>
      <c r="I25" s="176">
        <v>0</v>
      </c>
      <c r="J25" s="83">
        <v>10</v>
      </c>
      <c r="K25" s="51">
        <v>4</v>
      </c>
      <c r="L25" s="55">
        <f t="shared" si="1"/>
        <v>0</v>
      </c>
      <c r="M25" s="178">
        <v>0</v>
      </c>
      <c r="N25" s="83">
        <v>2</v>
      </c>
      <c r="O25" s="136">
        <f t="shared" si="2"/>
        <v>0</v>
      </c>
      <c r="P25" s="129"/>
      <c r="Q25" s="89"/>
      <c r="R25" s="142"/>
      <c r="S25" s="129"/>
      <c r="T25" s="89"/>
      <c r="U25" s="142"/>
      <c r="V25" s="129"/>
      <c r="W25" s="89"/>
      <c r="X25" s="142"/>
      <c r="Y25" s="129"/>
      <c r="Z25" s="89"/>
      <c r="AA25" s="144"/>
      <c r="AB25" s="129"/>
      <c r="AC25" s="90"/>
      <c r="AD25" s="144"/>
      <c r="AE25" s="178">
        <v>0</v>
      </c>
      <c r="AF25" s="83">
        <v>8</v>
      </c>
      <c r="AG25" s="136">
        <f t="shared" si="3"/>
        <v>0</v>
      </c>
      <c r="AH25" s="155">
        <f t="shared" si="4"/>
        <v>0</v>
      </c>
    </row>
    <row r="26" spans="1:34" ht="15.6" x14ac:dyDescent="0.25">
      <c r="A26" s="161">
        <v>1.21</v>
      </c>
      <c r="B26" s="49" t="s">
        <v>122</v>
      </c>
      <c r="C26" s="49" t="s">
        <v>146</v>
      </c>
      <c r="D26" s="117" t="s">
        <v>7</v>
      </c>
      <c r="E26" s="176">
        <v>0</v>
      </c>
      <c r="F26" s="83">
        <v>1</v>
      </c>
      <c r="G26" s="51">
        <v>4</v>
      </c>
      <c r="H26" s="55">
        <f t="shared" si="0"/>
        <v>0</v>
      </c>
      <c r="I26" s="176">
        <v>0</v>
      </c>
      <c r="J26" s="83">
        <v>21</v>
      </c>
      <c r="K26" s="51">
        <v>4</v>
      </c>
      <c r="L26" s="55">
        <f t="shared" si="1"/>
        <v>0</v>
      </c>
      <c r="M26" s="178">
        <v>0</v>
      </c>
      <c r="N26" s="83">
        <v>14</v>
      </c>
      <c r="O26" s="136">
        <f t="shared" si="2"/>
        <v>0</v>
      </c>
      <c r="P26" s="129"/>
      <c r="Q26" s="89"/>
      <c r="R26" s="142"/>
      <c r="S26" s="177">
        <v>0</v>
      </c>
      <c r="T26" s="83">
        <v>1</v>
      </c>
      <c r="U26" s="143">
        <f>SUM(S26)</f>
        <v>0</v>
      </c>
      <c r="V26" s="129"/>
      <c r="W26" s="89"/>
      <c r="X26" s="142"/>
      <c r="Y26" s="129"/>
      <c r="Z26" s="89"/>
      <c r="AA26" s="144"/>
      <c r="AB26" s="129"/>
      <c r="AC26" s="90"/>
      <c r="AD26" s="144"/>
      <c r="AE26" s="178">
        <v>0</v>
      </c>
      <c r="AF26" s="83">
        <v>48</v>
      </c>
      <c r="AG26" s="136">
        <f t="shared" si="3"/>
        <v>0</v>
      </c>
      <c r="AH26" s="155">
        <f t="shared" si="4"/>
        <v>0</v>
      </c>
    </row>
    <row r="27" spans="1:34" ht="15.6" x14ac:dyDescent="0.25">
      <c r="A27" s="161">
        <v>1.22</v>
      </c>
      <c r="B27" s="49" t="s">
        <v>122</v>
      </c>
      <c r="C27" s="49" t="s">
        <v>147</v>
      </c>
      <c r="D27" s="117" t="s">
        <v>7</v>
      </c>
      <c r="E27" s="176">
        <v>0</v>
      </c>
      <c r="F27" s="83">
        <v>1</v>
      </c>
      <c r="G27" s="51">
        <v>4</v>
      </c>
      <c r="H27" s="55">
        <f t="shared" si="0"/>
        <v>0</v>
      </c>
      <c r="I27" s="176">
        <v>0</v>
      </c>
      <c r="J27" s="83">
        <v>21</v>
      </c>
      <c r="K27" s="51">
        <v>4</v>
      </c>
      <c r="L27" s="55">
        <f t="shared" si="1"/>
        <v>0</v>
      </c>
      <c r="M27" s="178">
        <v>0</v>
      </c>
      <c r="N27" s="83">
        <v>14</v>
      </c>
      <c r="O27" s="136">
        <f t="shared" si="2"/>
        <v>0</v>
      </c>
      <c r="P27" s="129"/>
      <c r="Q27" s="89"/>
      <c r="R27" s="142"/>
      <c r="S27" s="177">
        <v>0</v>
      </c>
      <c r="T27" s="83">
        <v>1</v>
      </c>
      <c r="U27" s="143">
        <f t="shared" ref="U27:U29" si="6">SUM(S27)</f>
        <v>0</v>
      </c>
      <c r="V27" s="129"/>
      <c r="W27" s="89"/>
      <c r="X27" s="142"/>
      <c r="Y27" s="129"/>
      <c r="Z27" s="89"/>
      <c r="AA27" s="144"/>
      <c r="AB27" s="129"/>
      <c r="AC27" s="90"/>
      <c r="AD27" s="144"/>
      <c r="AE27" s="178">
        <v>0</v>
      </c>
      <c r="AF27" s="83">
        <v>48</v>
      </c>
      <c r="AG27" s="136">
        <f t="shared" si="3"/>
        <v>0</v>
      </c>
      <c r="AH27" s="155">
        <f t="shared" si="4"/>
        <v>0</v>
      </c>
    </row>
    <row r="28" spans="1:34" ht="15.6" x14ac:dyDescent="0.25">
      <c r="A28" s="161">
        <v>1.23</v>
      </c>
      <c r="B28" s="49" t="s">
        <v>122</v>
      </c>
      <c r="C28" s="49" t="s">
        <v>148</v>
      </c>
      <c r="D28" s="117" t="s">
        <v>7</v>
      </c>
      <c r="E28" s="176">
        <v>0</v>
      </c>
      <c r="F28" s="83">
        <v>1</v>
      </c>
      <c r="G28" s="51">
        <v>4</v>
      </c>
      <c r="H28" s="55">
        <f t="shared" si="0"/>
        <v>0</v>
      </c>
      <c r="I28" s="176">
        <v>0</v>
      </c>
      <c r="J28" s="83">
        <v>21</v>
      </c>
      <c r="K28" s="51">
        <v>4</v>
      </c>
      <c r="L28" s="55">
        <f t="shared" si="1"/>
        <v>0</v>
      </c>
      <c r="M28" s="178">
        <v>0</v>
      </c>
      <c r="N28" s="83">
        <v>14</v>
      </c>
      <c r="O28" s="136">
        <f t="shared" si="2"/>
        <v>0</v>
      </c>
      <c r="P28" s="129"/>
      <c r="Q28" s="89"/>
      <c r="R28" s="142"/>
      <c r="S28" s="177">
        <v>0</v>
      </c>
      <c r="T28" s="83">
        <v>1</v>
      </c>
      <c r="U28" s="143">
        <f t="shared" si="6"/>
        <v>0</v>
      </c>
      <c r="V28" s="129"/>
      <c r="W28" s="89"/>
      <c r="X28" s="142"/>
      <c r="Y28" s="129"/>
      <c r="Z28" s="89"/>
      <c r="AA28" s="144"/>
      <c r="AB28" s="129"/>
      <c r="AC28" s="90"/>
      <c r="AD28" s="144"/>
      <c r="AE28" s="178">
        <v>0</v>
      </c>
      <c r="AF28" s="83">
        <v>48</v>
      </c>
      <c r="AG28" s="136">
        <f t="shared" si="3"/>
        <v>0</v>
      </c>
      <c r="AH28" s="155">
        <f t="shared" si="4"/>
        <v>0</v>
      </c>
    </row>
    <row r="29" spans="1:34" ht="15.6" x14ac:dyDescent="0.25">
      <c r="A29" s="161">
        <v>1.24</v>
      </c>
      <c r="B29" s="49" t="s">
        <v>122</v>
      </c>
      <c r="C29" s="49" t="s">
        <v>149</v>
      </c>
      <c r="D29" s="117" t="s">
        <v>7</v>
      </c>
      <c r="E29" s="176">
        <v>0</v>
      </c>
      <c r="F29" s="83">
        <v>1</v>
      </c>
      <c r="G29" s="51">
        <v>4</v>
      </c>
      <c r="H29" s="55">
        <f t="shared" si="0"/>
        <v>0</v>
      </c>
      <c r="I29" s="176">
        <v>0</v>
      </c>
      <c r="J29" s="83">
        <v>21</v>
      </c>
      <c r="K29" s="51">
        <v>4</v>
      </c>
      <c r="L29" s="55">
        <f t="shared" si="1"/>
        <v>0</v>
      </c>
      <c r="M29" s="178">
        <v>0</v>
      </c>
      <c r="N29" s="83">
        <v>14</v>
      </c>
      <c r="O29" s="136">
        <f t="shared" si="2"/>
        <v>0</v>
      </c>
      <c r="P29" s="129"/>
      <c r="Q29" s="89"/>
      <c r="R29" s="142"/>
      <c r="S29" s="177">
        <v>0</v>
      </c>
      <c r="T29" s="83">
        <v>1</v>
      </c>
      <c r="U29" s="143">
        <f t="shared" si="6"/>
        <v>0</v>
      </c>
      <c r="V29" s="129"/>
      <c r="W29" s="89"/>
      <c r="X29" s="142"/>
      <c r="Y29" s="129"/>
      <c r="Z29" s="89"/>
      <c r="AA29" s="144"/>
      <c r="AB29" s="129"/>
      <c r="AC29" s="90"/>
      <c r="AD29" s="144"/>
      <c r="AE29" s="178">
        <v>0</v>
      </c>
      <c r="AF29" s="83">
        <v>48</v>
      </c>
      <c r="AG29" s="136">
        <f t="shared" si="3"/>
        <v>0</v>
      </c>
      <c r="AH29" s="155">
        <f t="shared" si="4"/>
        <v>0</v>
      </c>
    </row>
    <row r="30" spans="1:34" ht="15.6" x14ac:dyDescent="0.25">
      <c r="A30" s="161">
        <v>1.25</v>
      </c>
      <c r="B30" s="49" t="s">
        <v>122</v>
      </c>
      <c r="C30" s="49" t="s">
        <v>150</v>
      </c>
      <c r="D30" s="117" t="s">
        <v>151</v>
      </c>
      <c r="E30" s="176">
        <v>0</v>
      </c>
      <c r="F30" s="83">
        <v>1</v>
      </c>
      <c r="G30" s="51">
        <v>4</v>
      </c>
      <c r="H30" s="55">
        <f t="shared" si="0"/>
        <v>0</v>
      </c>
      <c r="I30" s="176">
        <v>0</v>
      </c>
      <c r="J30" s="83">
        <v>92</v>
      </c>
      <c r="K30" s="51">
        <v>4</v>
      </c>
      <c r="L30" s="55">
        <f t="shared" si="1"/>
        <v>0</v>
      </c>
      <c r="M30" s="178">
        <v>0</v>
      </c>
      <c r="N30" s="83">
        <v>22</v>
      </c>
      <c r="O30" s="136">
        <f t="shared" si="2"/>
        <v>0</v>
      </c>
      <c r="P30" s="129"/>
      <c r="Q30" s="89"/>
      <c r="R30" s="142"/>
      <c r="S30" s="129"/>
      <c r="T30" s="89"/>
      <c r="U30" s="142"/>
      <c r="V30" s="129"/>
      <c r="W30" s="89"/>
      <c r="X30" s="142"/>
      <c r="Y30" s="177">
        <v>0</v>
      </c>
      <c r="Z30" s="83">
        <v>1</v>
      </c>
      <c r="AA30" s="143">
        <f>SUM(Y30)</f>
        <v>0</v>
      </c>
      <c r="AB30" s="177">
        <v>0</v>
      </c>
      <c r="AC30" s="102">
        <v>1</v>
      </c>
      <c r="AD30" s="143">
        <f>SUM(AB30)</f>
        <v>0</v>
      </c>
      <c r="AE30" s="178">
        <v>0</v>
      </c>
      <c r="AF30" s="83">
        <v>340</v>
      </c>
      <c r="AG30" s="136">
        <f t="shared" si="3"/>
        <v>0</v>
      </c>
      <c r="AH30" s="155">
        <f t="shared" si="4"/>
        <v>0</v>
      </c>
    </row>
    <row r="31" spans="1:34" ht="15.6" x14ac:dyDescent="0.25">
      <c r="A31" s="161">
        <v>1.26</v>
      </c>
      <c r="B31" s="49" t="s">
        <v>122</v>
      </c>
      <c r="C31" s="49" t="s">
        <v>152</v>
      </c>
      <c r="D31" s="117" t="s">
        <v>9</v>
      </c>
      <c r="E31" s="176">
        <v>0</v>
      </c>
      <c r="F31" s="83">
        <v>1</v>
      </c>
      <c r="G31" s="51">
        <v>4</v>
      </c>
      <c r="H31" s="55">
        <f t="shared" si="0"/>
        <v>0</v>
      </c>
      <c r="I31" s="176">
        <v>0</v>
      </c>
      <c r="J31" s="83">
        <v>34</v>
      </c>
      <c r="K31" s="51">
        <v>4</v>
      </c>
      <c r="L31" s="55">
        <f t="shared" si="1"/>
        <v>0</v>
      </c>
      <c r="M31" s="178">
        <v>0</v>
      </c>
      <c r="N31" s="83">
        <v>68</v>
      </c>
      <c r="O31" s="136">
        <f t="shared" si="2"/>
        <v>0</v>
      </c>
      <c r="P31" s="129"/>
      <c r="Q31" s="89"/>
      <c r="R31" s="142"/>
      <c r="S31" s="177">
        <v>0</v>
      </c>
      <c r="T31" s="83">
        <v>2</v>
      </c>
      <c r="U31" s="143">
        <f>SUM(S31)</f>
        <v>0</v>
      </c>
      <c r="V31" s="129"/>
      <c r="W31" s="89"/>
      <c r="X31" s="142"/>
      <c r="Y31" s="177">
        <v>0</v>
      </c>
      <c r="Z31" s="83">
        <v>1</v>
      </c>
      <c r="AA31" s="143">
        <f t="shared" ref="AA31:AA34" si="7">SUM(Y31)</f>
        <v>0</v>
      </c>
      <c r="AB31" s="177">
        <v>0</v>
      </c>
      <c r="AC31" s="102">
        <v>1</v>
      </c>
      <c r="AD31" s="143">
        <f t="shared" ref="AD31:AD34" si="8">SUM(AB31)</f>
        <v>0</v>
      </c>
      <c r="AE31" s="178">
        <v>0</v>
      </c>
      <c r="AF31" s="83">
        <v>26</v>
      </c>
      <c r="AG31" s="136">
        <f t="shared" si="3"/>
        <v>0</v>
      </c>
      <c r="AH31" s="155">
        <f t="shared" si="4"/>
        <v>0</v>
      </c>
    </row>
    <row r="32" spans="1:34" ht="15.6" x14ac:dyDescent="0.25">
      <c r="A32" s="161">
        <v>1.27</v>
      </c>
      <c r="B32" s="49" t="s">
        <v>122</v>
      </c>
      <c r="C32" s="49" t="s">
        <v>153</v>
      </c>
      <c r="D32" s="117" t="s">
        <v>9</v>
      </c>
      <c r="E32" s="176">
        <v>0</v>
      </c>
      <c r="F32" s="83">
        <v>1</v>
      </c>
      <c r="G32" s="51">
        <v>4</v>
      </c>
      <c r="H32" s="55">
        <f t="shared" si="0"/>
        <v>0</v>
      </c>
      <c r="I32" s="176">
        <v>0</v>
      </c>
      <c r="J32" s="83">
        <v>34</v>
      </c>
      <c r="K32" s="51">
        <v>4</v>
      </c>
      <c r="L32" s="55">
        <f t="shared" si="1"/>
        <v>0</v>
      </c>
      <c r="M32" s="178">
        <v>0</v>
      </c>
      <c r="N32" s="83">
        <v>68</v>
      </c>
      <c r="O32" s="136">
        <f t="shared" si="2"/>
        <v>0</v>
      </c>
      <c r="P32" s="129"/>
      <c r="Q32" s="89"/>
      <c r="R32" s="142"/>
      <c r="S32" s="129"/>
      <c r="T32" s="89"/>
      <c r="U32" s="142"/>
      <c r="V32" s="129"/>
      <c r="W32" s="89"/>
      <c r="X32" s="142"/>
      <c r="Y32" s="177">
        <v>0</v>
      </c>
      <c r="Z32" s="83">
        <v>1</v>
      </c>
      <c r="AA32" s="143">
        <f t="shared" si="7"/>
        <v>0</v>
      </c>
      <c r="AB32" s="177">
        <v>0</v>
      </c>
      <c r="AC32" s="102">
        <v>1</v>
      </c>
      <c r="AD32" s="143">
        <f t="shared" si="8"/>
        <v>0</v>
      </c>
      <c r="AE32" s="178">
        <v>0</v>
      </c>
      <c r="AF32" s="83">
        <v>26</v>
      </c>
      <c r="AG32" s="136">
        <f t="shared" si="3"/>
        <v>0</v>
      </c>
      <c r="AH32" s="155">
        <f t="shared" si="4"/>
        <v>0</v>
      </c>
    </row>
    <row r="33" spans="1:34" ht="15.6" x14ac:dyDescent="0.25">
      <c r="A33" s="161">
        <v>1.28</v>
      </c>
      <c r="B33" s="49" t="s">
        <v>122</v>
      </c>
      <c r="C33" s="49" t="s">
        <v>154</v>
      </c>
      <c r="D33" s="117" t="s">
        <v>9</v>
      </c>
      <c r="E33" s="176">
        <v>0</v>
      </c>
      <c r="F33" s="83">
        <v>1</v>
      </c>
      <c r="G33" s="51">
        <v>4</v>
      </c>
      <c r="H33" s="55">
        <f t="shared" si="0"/>
        <v>0</v>
      </c>
      <c r="I33" s="176">
        <v>0</v>
      </c>
      <c r="J33" s="83">
        <v>34</v>
      </c>
      <c r="K33" s="51">
        <v>4</v>
      </c>
      <c r="L33" s="55">
        <f t="shared" si="1"/>
        <v>0</v>
      </c>
      <c r="M33" s="178">
        <v>0</v>
      </c>
      <c r="N33" s="83">
        <v>68</v>
      </c>
      <c r="O33" s="136">
        <f t="shared" si="2"/>
        <v>0</v>
      </c>
      <c r="P33" s="129"/>
      <c r="Q33" s="89"/>
      <c r="R33" s="142"/>
      <c r="S33" s="129"/>
      <c r="T33" s="89"/>
      <c r="U33" s="142"/>
      <c r="V33" s="129"/>
      <c r="W33" s="89"/>
      <c r="X33" s="142"/>
      <c r="Y33" s="177">
        <v>0</v>
      </c>
      <c r="Z33" s="83">
        <v>1</v>
      </c>
      <c r="AA33" s="143">
        <f t="shared" si="7"/>
        <v>0</v>
      </c>
      <c r="AB33" s="177">
        <v>0</v>
      </c>
      <c r="AC33" s="102">
        <v>1</v>
      </c>
      <c r="AD33" s="143">
        <f t="shared" si="8"/>
        <v>0</v>
      </c>
      <c r="AE33" s="178">
        <v>0</v>
      </c>
      <c r="AF33" s="83">
        <v>26</v>
      </c>
      <c r="AG33" s="136">
        <f t="shared" si="3"/>
        <v>0</v>
      </c>
      <c r="AH33" s="155">
        <f t="shared" si="4"/>
        <v>0</v>
      </c>
    </row>
    <row r="34" spans="1:34" ht="15.6" x14ac:dyDescent="0.25">
      <c r="A34" s="161">
        <v>1.29</v>
      </c>
      <c r="B34" s="49" t="s">
        <v>122</v>
      </c>
      <c r="C34" s="49" t="s">
        <v>155</v>
      </c>
      <c r="D34" s="117" t="s">
        <v>9</v>
      </c>
      <c r="E34" s="176">
        <v>0</v>
      </c>
      <c r="F34" s="83">
        <v>1</v>
      </c>
      <c r="G34" s="51">
        <v>4</v>
      </c>
      <c r="H34" s="55">
        <f t="shared" si="0"/>
        <v>0</v>
      </c>
      <c r="I34" s="176">
        <v>0</v>
      </c>
      <c r="J34" s="83">
        <v>34</v>
      </c>
      <c r="K34" s="51">
        <v>4</v>
      </c>
      <c r="L34" s="55">
        <f t="shared" si="1"/>
        <v>0</v>
      </c>
      <c r="M34" s="178">
        <v>0</v>
      </c>
      <c r="N34" s="83">
        <v>68</v>
      </c>
      <c r="O34" s="136">
        <f t="shared" si="2"/>
        <v>0</v>
      </c>
      <c r="P34" s="129"/>
      <c r="Q34" s="89"/>
      <c r="R34" s="142"/>
      <c r="S34" s="129"/>
      <c r="T34" s="89"/>
      <c r="U34" s="142"/>
      <c r="V34" s="129"/>
      <c r="W34" s="89"/>
      <c r="X34" s="142"/>
      <c r="Y34" s="177">
        <v>0</v>
      </c>
      <c r="Z34" s="83">
        <v>1</v>
      </c>
      <c r="AA34" s="143">
        <f t="shared" si="7"/>
        <v>0</v>
      </c>
      <c r="AB34" s="177">
        <v>0</v>
      </c>
      <c r="AC34" s="102">
        <v>1</v>
      </c>
      <c r="AD34" s="143">
        <f t="shared" si="8"/>
        <v>0</v>
      </c>
      <c r="AE34" s="178">
        <v>0</v>
      </c>
      <c r="AF34" s="83">
        <v>26</v>
      </c>
      <c r="AG34" s="136">
        <f t="shared" si="3"/>
        <v>0</v>
      </c>
      <c r="AH34" s="155">
        <f t="shared" si="4"/>
        <v>0</v>
      </c>
    </row>
    <row r="35" spans="1:34" ht="15.6" x14ac:dyDescent="0.25">
      <c r="A35" s="161">
        <v>1.3</v>
      </c>
      <c r="B35" s="49" t="s">
        <v>122</v>
      </c>
      <c r="C35" s="49" t="s">
        <v>156</v>
      </c>
      <c r="D35" s="117" t="s">
        <v>9</v>
      </c>
      <c r="E35" s="176">
        <v>0</v>
      </c>
      <c r="F35" s="83">
        <v>1</v>
      </c>
      <c r="G35" s="51">
        <v>4</v>
      </c>
      <c r="H35" s="55">
        <f t="shared" si="0"/>
        <v>0</v>
      </c>
      <c r="I35" s="176">
        <v>0</v>
      </c>
      <c r="J35" s="83">
        <v>34</v>
      </c>
      <c r="K35" s="51">
        <v>4</v>
      </c>
      <c r="L35" s="55">
        <f t="shared" si="1"/>
        <v>0</v>
      </c>
      <c r="M35" s="178">
        <v>0</v>
      </c>
      <c r="N35" s="83">
        <v>68</v>
      </c>
      <c r="O35" s="136">
        <f t="shared" si="2"/>
        <v>0</v>
      </c>
      <c r="P35" s="129"/>
      <c r="Q35" s="89"/>
      <c r="R35" s="142"/>
      <c r="S35" s="129"/>
      <c r="T35" s="89"/>
      <c r="U35" s="142"/>
      <c r="V35" s="129"/>
      <c r="W35" s="89"/>
      <c r="X35" s="142"/>
      <c r="Y35" s="129"/>
      <c r="Z35" s="89"/>
      <c r="AA35" s="144"/>
      <c r="AB35" s="129"/>
      <c r="AC35" s="90"/>
      <c r="AD35" s="144"/>
      <c r="AE35" s="178">
        <v>0</v>
      </c>
      <c r="AF35" s="83">
        <v>26</v>
      </c>
      <c r="AG35" s="136">
        <f t="shared" si="3"/>
        <v>0</v>
      </c>
      <c r="AH35" s="155">
        <f t="shared" si="4"/>
        <v>0</v>
      </c>
    </row>
    <row r="36" spans="1:34" ht="15.6" x14ac:dyDescent="0.25">
      <c r="A36" s="161">
        <v>1.31</v>
      </c>
      <c r="B36" s="49" t="s">
        <v>122</v>
      </c>
      <c r="C36" s="49" t="s">
        <v>157</v>
      </c>
      <c r="D36" s="118" t="s">
        <v>10</v>
      </c>
      <c r="E36" s="176">
        <v>0</v>
      </c>
      <c r="F36" s="83">
        <v>1</v>
      </c>
      <c r="G36" s="51">
        <v>4</v>
      </c>
      <c r="H36" s="55">
        <f t="shared" si="0"/>
        <v>0</v>
      </c>
      <c r="I36" s="176">
        <v>0</v>
      </c>
      <c r="J36" s="83">
        <v>4</v>
      </c>
      <c r="K36" s="51">
        <v>4</v>
      </c>
      <c r="L36" s="55">
        <f t="shared" si="1"/>
        <v>0</v>
      </c>
      <c r="M36" s="129"/>
      <c r="N36" s="89"/>
      <c r="O36" s="137"/>
      <c r="P36" s="129"/>
      <c r="Q36" s="89"/>
      <c r="R36" s="142"/>
      <c r="S36" s="129"/>
      <c r="T36" s="89"/>
      <c r="U36" s="142"/>
      <c r="V36" s="129"/>
      <c r="W36" s="89"/>
      <c r="X36" s="142"/>
      <c r="Y36" s="129"/>
      <c r="Z36" s="89"/>
      <c r="AA36" s="144"/>
      <c r="AB36" s="129"/>
      <c r="AC36" s="90"/>
      <c r="AD36" s="144"/>
      <c r="AE36" s="178">
        <v>0</v>
      </c>
      <c r="AF36" s="83">
        <v>4</v>
      </c>
      <c r="AG36" s="136">
        <f t="shared" si="3"/>
        <v>0</v>
      </c>
      <c r="AH36" s="155">
        <f t="shared" si="4"/>
        <v>0</v>
      </c>
    </row>
    <row r="37" spans="1:34" ht="15.6" x14ac:dyDescent="0.25">
      <c r="A37" s="161">
        <v>1.32</v>
      </c>
      <c r="B37" s="49" t="s">
        <v>122</v>
      </c>
      <c r="C37" s="49" t="s">
        <v>158</v>
      </c>
      <c r="D37" s="118" t="s">
        <v>159</v>
      </c>
      <c r="E37" s="176">
        <v>0</v>
      </c>
      <c r="F37" s="83">
        <v>1</v>
      </c>
      <c r="G37" s="51">
        <v>4</v>
      </c>
      <c r="H37" s="55">
        <f t="shared" si="0"/>
        <v>0</v>
      </c>
      <c r="I37" s="176">
        <v>0</v>
      </c>
      <c r="J37" s="83">
        <v>180</v>
      </c>
      <c r="K37" s="51">
        <v>4</v>
      </c>
      <c r="L37" s="55">
        <f t="shared" si="1"/>
        <v>0</v>
      </c>
      <c r="M37" s="177">
        <v>0</v>
      </c>
      <c r="N37" s="83">
        <v>76</v>
      </c>
      <c r="O37" s="136">
        <f>SUM(M37)</f>
        <v>0</v>
      </c>
      <c r="P37" s="129"/>
      <c r="Q37" s="89"/>
      <c r="R37" s="142"/>
      <c r="S37" s="129"/>
      <c r="T37" s="89"/>
      <c r="U37" s="142"/>
      <c r="V37" s="129"/>
      <c r="W37" s="89"/>
      <c r="X37" s="142"/>
      <c r="Y37" s="177">
        <v>0</v>
      </c>
      <c r="Z37" s="83">
        <v>1</v>
      </c>
      <c r="AA37" s="143">
        <f>SUM(Y37)</f>
        <v>0</v>
      </c>
      <c r="AB37" s="177">
        <v>0</v>
      </c>
      <c r="AC37" s="102">
        <v>1</v>
      </c>
      <c r="AD37" s="143">
        <f>SUM(AB37)</f>
        <v>0</v>
      </c>
      <c r="AE37" s="178">
        <v>0</v>
      </c>
      <c r="AF37" s="83">
        <v>185</v>
      </c>
      <c r="AG37" s="136">
        <f t="shared" si="3"/>
        <v>0</v>
      </c>
      <c r="AH37" s="155">
        <f t="shared" si="4"/>
        <v>0</v>
      </c>
    </row>
    <row r="38" spans="1:34" ht="15.6" x14ac:dyDescent="0.25">
      <c r="A38" s="161">
        <v>1.33</v>
      </c>
      <c r="B38" s="49" t="s">
        <v>122</v>
      </c>
      <c r="C38" s="49" t="s">
        <v>160</v>
      </c>
      <c r="D38" s="118" t="s">
        <v>159</v>
      </c>
      <c r="E38" s="176">
        <v>0</v>
      </c>
      <c r="F38" s="83">
        <v>1</v>
      </c>
      <c r="G38" s="51">
        <v>4</v>
      </c>
      <c r="H38" s="55">
        <f t="shared" si="0"/>
        <v>0</v>
      </c>
      <c r="I38" s="176">
        <v>0</v>
      </c>
      <c r="J38" s="83">
        <v>180</v>
      </c>
      <c r="K38" s="51">
        <v>4</v>
      </c>
      <c r="L38" s="55">
        <f t="shared" si="1"/>
        <v>0</v>
      </c>
      <c r="M38" s="177">
        <v>0</v>
      </c>
      <c r="N38" s="83">
        <v>76</v>
      </c>
      <c r="O38" s="136">
        <f t="shared" ref="O38:O101" si="9">SUM(M38)</f>
        <v>0</v>
      </c>
      <c r="P38" s="129"/>
      <c r="Q38" s="89"/>
      <c r="R38" s="142"/>
      <c r="S38" s="129"/>
      <c r="T38" s="89"/>
      <c r="U38" s="142"/>
      <c r="V38" s="129"/>
      <c r="W38" s="89"/>
      <c r="X38" s="142"/>
      <c r="Y38" s="177">
        <v>0</v>
      </c>
      <c r="Z38" s="83">
        <v>1</v>
      </c>
      <c r="AA38" s="143">
        <f t="shared" ref="AA38:AA45" si="10">SUM(Y38)</f>
        <v>0</v>
      </c>
      <c r="AB38" s="177">
        <v>0</v>
      </c>
      <c r="AC38" s="102">
        <v>1</v>
      </c>
      <c r="AD38" s="143">
        <f t="shared" ref="AD38:AD39" si="11">SUM(AB38)</f>
        <v>0</v>
      </c>
      <c r="AE38" s="178">
        <v>0</v>
      </c>
      <c r="AF38" s="83">
        <v>185</v>
      </c>
      <c r="AG38" s="136">
        <f t="shared" si="3"/>
        <v>0</v>
      </c>
      <c r="AH38" s="155">
        <f t="shared" si="4"/>
        <v>0</v>
      </c>
    </row>
    <row r="39" spans="1:34" ht="15.6" x14ac:dyDescent="0.25">
      <c r="A39" s="161">
        <v>1.34</v>
      </c>
      <c r="B39" s="49" t="s">
        <v>122</v>
      </c>
      <c r="C39" s="49" t="s">
        <v>161</v>
      </c>
      <c r="D39" s="118" t="s">
        <v>162</v>
      </c>
      <c r="E39" s="176">
        <v>0</v>
      </c>
      <c r="F39" s="83">
        <v>3</v>
      </c>
      <c r="G39" s="51">
        <v>4</v>
      </c>
      <c r="H39" s="55">
        <f t="shared" si="0"/>
        <v>0</v>
      </c>
      <c r="I39" s="176">
        <v>0</v>
      </c>
      <c r="J39" s="83">
        <v>144</v>
      </c>
      <c r="K39" s="51">
        <v>4</v>
      </c>
      <c r="L39" s="55">
        <f t="shared" si="1"/>
        <v>0</v>
      </c>
      <c r="M39" s="177">
        <v>0</v>
      </c>
      <c r="N39" s="83">
        <v>33</v>
      </c>
      <c r="O39" s="136">
        <f t="shared" si="9"/>
        <v>0</v>
      </c>
      <c r="P39" s="129"/>
      <c r="Q39" s="89"/>
      <c r="R39" s="142"/>
      <c r="S39" s="177">
        <v>0</v>
      </c>
      <c r="T39" s="83">
        <v>2</v>
      </c>
      <c r="U39" s="143">
        <f>SUM(S39)</f>
        <v>0</v>
      </c>
      <c r="V39" s="129"/>
      <c r="W39" s="89"/>
      <c r="X39" s="142"/>
      <c r="Y39" s="177">
        <v>0</v>
      </c>
      <c r="Z39" s="83">
        <v>2</v>
      </c>
      <c r="AA39" s="143">
        <f t="shared" si="10"/>
        <v>0</v>
      </c>
      <c r="AB39" s="177">
        <v>0</v>
      </c>
      <c r="AC39" s="102">
        <v>2</v>
      </c>
      <c r="AD39" s="143">
        <f t="shared" si="11"/>
        <v>0</v>
      </c>
      <c r="AE39" s="178">
        <v>0</v>
      </c>
      <c r="AF39" s="83">
        <v>277</v>
      </c>
      <c r="AG39" s="136">
        <f t="shared" si="3"/>
        <v>0</v>
      </c>
      <c r="AH39" s="155">
        <f t="shared" si="4"/>
        <v>0</v>
      </c>
    </row>
    <row r="40" spans="1:34" ht="15.6" x14ac:dyDescent="0.25">
      <c r="A40" s="161">
        <v>1.35</v>
      </c>
      <c r="B40" s="49" t="s">
        <v>122</v>
      </c>
      <c r="C40" s="49" t="s">
        <v>163</v>
      </c>
      <c r="D40" s="117" t="s">
        <v>27</v>
      </c>
      <c r="E40" s="176">
        <v>0</v>
      </c>
      <c r="F40" s="83">
        <v>1</v>
      </c>
      <c r="G40" s="51">
        <v>4</v>
      </c>
      <c r="H40" s="55">
        <f t="shared" si="0"/>
        <v>0</v>
      </c>
      <c r="I40" s="176">
        <v>0</v>
      </c>
      <c r="J40" s="83">
        <v>158</v>
      </c>
      <c r="K40" s="51">
        <v>4</v>
      </c>
      <c r="L40" s="55">
        <f t="shared" si="1"/>
        <v>0</v>
      </c>
      <c r="M40" s="177">
        <v>0</v>
      </c>
      <c r="N40" s="83">
        <v>74</v>
      </c>
      <c r="O40" s="136">
        <f t="shared" si="9"/>
        <v>0</v>
      </c>
      <c r="P40" s="177">
        <v>0</v>
      </c>
      <c r="Q40" s="83">
        <v>3</v>
      </c>
      <c r="R40" s="143">
        <f>SUM(P40)</f>
        <v>0</v>
      </c>
      <c r="S40" s="177">
        <v>0</v>
      </c>
      <c r="T40" s="83">
        <v>2</v>
      </c>
      <c r="U40" s="143">
        <f>SUM(S40)</f>
        <v>0</v>
      </c>
      <c r="V40" s="177">
        <v>0</v>
      </c>
      <c r="W40" s="83">
        <v>2</v>
      </c>
      <c r="X40" s="143">
        <f>SUM(V40)</f>
        <v>0</v>
      </c>
      <c r="Y40" s="177">
        <v>0</v>
      </c>
      <c r="Z40" s="83">
        <v>20</v>
      </c>
      <c r="AA40" s="143">
        <f t="shared" si="10"/>
        <v>0</v>
      </c>
      <c r="AB40" s="129"/>
      <c r="AC40" s="90"/>
      <c r="AD40" s="144"/>
      <c r="AE40" s="178">
        <v>0</v>
      </c>
      <c r="AF40" s="83">
        <v>203</v>
      </c>
      <c r="AG40" s="136">
        <f t="shared" si="3"/>
        <v>0</v>
      </c>
      <c r="AH40" s="155">
        <f t="shared" si="4"/>
        <v>0</v>
      </c>
    </row>
    <row r="41" spans="1:34" ht="15.6" x14ac:dyDescent="0.25">
      <c r="A41" s="161">
        <v>1.36</v>
      </c>
      <c r="B41" s="49" t="s">
        <v>122</v>
      </c>
      <c r="C41" s="50" t="s">
        <v>164</v>
      </c>
      <c r="D41" s="117" t="s">
        <v>165</v>
      </c>
      <c r="E41" s="176">
        <v>0</v>
      </c>
      <c r="F41" s="83">
        <v>1</v>
      </c>
      <c r="G41" s="51">
        <v>4</v>
      </c>
      <c r="H41" s="55">
        <f t="shared" si="0"/>
        <v>0</v>
      </c>
      <c r="I41" s="176">
        <v>0</v>
      </c>
      <c r="J41" s="83">
        <v>56</v>
      </c>
      <c r="K41" s="51">
        <v>4</v>
      </c>
      <c r="L41" s="55">
        <f t="shared" si="1"/>
        <v>0</v>
      </c>
      <c r="M41" s="177">
        <v>0</v>
      </c>
      <c r="N41" s="83">
        <v>16</v>
      </c>
      <c r="O41" s="136">
        <f t="shared" si="9"/>
        <v>0</v>
      </c>
      <c r="P41" s="129"/>
      <c r="Q41" s="89"/>
      <c r="R41" s="142"/>
      <c r="S41" s="129"/>
      <c r="T41" s="89"/>
      <c r="U41" s="144"/>
      <c r="V41" s="129"/>
      <c r="W41" s="89"/>
      <c r="X41" s="144"/>
      <c r="Y41" s="177">
        <v>0</v>
      </c>
      <c r="Z41" s="83">
        <v>1</v>
      </c>
      <c r="AA41" s="143">
        <f t="shared" si="10"/>
        <v>0</v>
      </c>
      <c r="AB41" s="177">
        <v>0</v>
      </c>
      <c r="AC41" s="102">
        <v>1</v>
      </c>
      <c r="AD41" s="143">
        <f>SUM(AB41)</f>
        <v>0</v>
      </c>
      <c r="AE41" s="178">
        <v>0</v>
      </c>
      <c r="AF41" s="83">
        <v>229</v>
      </c>
      <c r="AG41" s="136">
        <f t="shared" si="3"/>
        <v>0</v>
      </c>
      <c r="AH41" s="155">
        <f t="shared" si="4"/>
        <v>0</v>
      </c>
    </row>
    <row r="42" spans="1:34" ht="15.6" x14ac:dyDescent="0.25">
      <c r="A42" s="161">
        <v>1.37</v>
      </c>
      <c r="B42" s="49" t="s">
        <v>122</v>
      </c>
      <c r="C42" s="49" t="s">
        <v>166</v>
      </c>
      <c r="D42" s="117" t="s">
        <v>23</v>
      </c>
      <c r="E42" s="176">
        <v>0</v>
      </c>
      <c r="F42" s="83">
        <v>1</v>
      </c>
      <c r="G42" s="51">
        <v>4</v>
      </c>
      <c r="H42" s="55">
        <f t="shared" si="0"/>
        <v>0</v>
      </c>
      <c r="I42" s="176">
        <v>0</v>
      </c>
      <c r="J42" s="83">
        <v>14</v>
      </c>
      <c r="K42" s="51">
        <v>4</v>
      </c>
      <c r="L42" s="55">
        <f t="shared" si="1"/>
        <v>0</v>
      </c>
      <c r="M42" s="177">
        <v>0</v>
      </c>
      <c r="N42" s="83">
        <v>36</v>
      </c>
      <c r="O42" s="136">
        <f t="shared" si="9"/>
        <v>0</v>
      </c>
      <c r="P42" s="129"/>
      <c r="Q42" s="89"/>
      <c r="R42" s="142"/>
      <c r="S42" s="129"/>
      <c r="T42" s="89"/>
      <c r="U42" s="144"/>
      <c r="V42" s="129"/>
      <c r="W42" s="89"/>
      <c r="X42" s="144"/>
      <c r="Y42" s="177">
        <v>0</v>
      </c>
      <c r="Z42" s="83">
        <v>3</v>
      </c>
      <c r="AA42" s="143">
        <f t="shared" si="10"/>
        <v>0</v>
      </c>
      <c r="AB42" s="129"/>
      <c r="AC42" s="90"/>
      <c r="AD42" s="144"/>
      <c r="AE42" s="178">
        <v>0</v>
      </c>
      <c r="AF42" s="83">
        <v>22</v>
      </c>
      <c r="AG42" s="136">
        <f t="shared" si="3"/>
        <v>0</v>
      </c>
      <c r="AH42" s="155">
        <f t="shared" si="4"/>
        <v>0</v>
      </c>
    </row>
    <row r="43" spans="1:34" ht="15.6" x14ac:dyDescent="0.25">
      <c r="A43" s="161">
        <v>1.38</v>
      </c>
      <c r="B43" s="49" t="s">
        <v>122</v>
      </c>
      <c r="C43" s="49" t="s">
        <v>167</v>
      </c>
      <c r="D43" s="117" t="s">
        <v>23</v>
      </c>
      <c r="E43" s="176">
        <v>0</v>
      </c>
      <c r="F43" s="83">
        <v>1</v>
      </c>
      <c r="G43" s="51">
        <v>4</v>
      </c>
      <c r="H43" s="55">
        <f t="shared" si="0"/>
        <v>0</v>
      </c>
      <c r="I43" s="176">
        <v>0</v>
      </c>
      <c r="J43" s="83">
        <v>14</v>
      </c>
      <c r="K43" s="51">
        <v>4</v>
      </c>
      <c r="L43" s="55">
        <f t="shared" si="1"/>
        <v>0</v>
      </c>
      <c r="M43" s="177">
        <v>0</v>
      </c>
      <c r="N43" s="83">
        <v>36</v>
      </c>
      <c r="O43" s="136">
        <f t="shared" si="9"/>
        <v>0</v>
      </c>
      <c r="P43" s="129"/>
      <c r="Q43" s="89"/>
      <c r="R43" s="142"/>
      <c r="S43" s="129"/>
      <c r="T43" s="89"/>
      <c r="U43" s="144"/>
      <c r="V43" s="129"/>
      <c r="W43" s="89"/>
      <c r="X43" s="144"/>
      <c r="Y43" s="177">
        <v>0</v>
      </c>
      <c r="Z43" s="83">
        <v>3</v>
      </c>
      <c r="AA43" s="143">
        <f t="shared" si="10"/>
        <v>0</v>
      </c>
      <c r="AB43" s="129"/>
      <c r="AC43" s="90"/>
      <c r="AD43" s="144"/>
      <c r="AE43" s="178">
        <v>0</v>
      </c>
      <c r="AF43" s="83">
        <v>22</v>
      </c>
      <c r="AG43" s="136">
        <f t="shared" si="3"/>
        <v>0</v>
      </c>
      <c r="AH43" s="155">
        <f t="shared" si="4"/>
        <v>0</v>
      </c>
    </row>
    <row r="44" spans="1:34" ht="15.6" x14ac:dyDescent="0.25">
      <c r="A44" s="161">
        <v>1.39</v>
      </c>
      <c r="B44" s="49" t="s">
        <v>122</v>
      </c>
      <c r="C44" s="49" t="s">
        <v>168</v>
      </c>
      <c r="D44" s="117" t="s">
        <v>23</v>
      </c>
      <c r="E44" s="176">
        <v>0</v>
      </c>
      <c r="F44" s="83">
        <v>1</v>
      </c>
      <c r="G44" s="51">
        <v>4</v>
      </c>
      <c r="H44" s="55">
        <f t="shared" si="0"/>
        <v>0</v>
      </c>
      <c r="I44" s="176">
        <v>0</v>
      </c>
      <c r="J44" s="83">
        <v>14</v>
      </c>
      <c r="K44" s="51">
        <v>4</v>
      </c>
      <c r="L44" s="55">
        <f t="shared" si="1"/>
        <v>0</v>
      </c>
      <c r="M44" s="177">
        <v>0</v>
      </c>
      <c r="N44" s="83">
        <v>36</v>
      </c>
      <c r="O44" s="136">
        <f t="shared" si="9"/>
        <v>0</v>
      </c>
      <c r="P44" s="129"/>
      <c r="Q44" s="89"/>
      <c r="R44" s="142"/>
      <c r="S44" s="129"/>
      <c r="T44" s="89"/>
      <c r="U44" s="144"/>
      <c r="V44" s="129"/>
      <c r="W44" s="89"/>
      <c r="X44" s="144"/>
      <c r="Y44" s="177">
        <v>0</v>
      </c>
      <c r="Z44" s="83">
        <v>3</v>
      </c>
      <c r="AA44" s="143">
        <f t="shared" si="10"/>
        <v>0</v>
      </c>
      <c r="AB44" s="129"/>
      <c r="AC44" s="90"/>
      <c r="AD44" s="144"/>
      <c r="AE44" s="178">
        <v>0</v>
      </c>
      <c r="AF44" s="83">
        <v>22</v>
      </c>
      <c r="AG44" s="136">
        <f t="shared" si="3"/>
        <v>0</v>
      </c>
      <c r="AH44" s="155">
        <f t="shared" si="4"/>
        <v>0</v>
      </c>
    </row>
    <row r="45" spans="1:34" ht="15.6" x14ac:dyDescent="0.25">
      <c r="A45" s="161">
        <v>1.4</v>
      </c>
      <c r="B45" s="49" t="s">
        <v>122</v>
      </c>
      <c r="C45" s="49" t="s">
        <v>169</v>
      </c>
      <c r="D45" s="117" t="s">
        <v>23</v>
      </c>
      <c r="E45" s="176">
        <v>0</v>
      </c>
      <c r="F45" s="83">
        <v>1</v>
      </c>
      <c r="G45" s="51">
        <v>4</v>
      </c>
      <c r="H45" s="55">
        <f t="shared" si="0"/>
        <v>0</v>
      </c>
      <c r="I45" s="176">
        <v>0</v>
      </c>
      <c r="J45" s="83">
        <v>14</v>
      </c>
      <c r="K45" s="51">
        <v>4</v>
      </c>
      <c r="L45" s="55">
        <f t="shared" si="1"/>
        <v>0</v>
      </c>
      <c r="M45" s="177">
        <v>0</v>
      </c>
      <c r="N45" s="83">
        <v>36</v>
      </c>
      <c r="O45" s="136">
        <f t="shared" si="9"/>
        <v>0</v>
      </c>
      <c r="P45" s="129"/>
      <c r="Q45" s="89"/>
      <c r="R45" s="142"/>
      <c r="S45" s="129"/>
      <c r="T45" s="89"/>
      <c r="U45" s="144"/>
      <c r="V45" s="129"/>
      <c r="W45" s="89"/>
      <c r="X45" s="144"/>
      <c r="Y45" s="177">
        <v>0</v>
      </c>
      <c r="Z45" s="83">
        <v>3</v>
      </c>
      <c r="AA45" s="143">
        <f t="shared" si="10"/>
        <v>0</v>
      </c>
      <c r="AB45" s="129"/>
      <c r="AC45" s="90"/>
      <c r="AD45" s="144"/>
      <c r="AE45" s="178">
        <v>0</v>
      </c>
      <c r="AF45" s="83">
        <v>22</v>
      </c>
      <c r="AG45" s="136">
        <f t="shared" si="3"/>
        <v>0</v>
      </c>
      <c r="AH45" s="155">
        <f t="shared" si="4"/>
        <v>0</v>
      </c>
    </row>
    <row r="46" spans="1:34" ht="15.6" x14ac:dyDescent="0.25">
      <c r="A46" s="161">
        <v>1.41</v>
      </c>
      <c r="B46" s="49" t="s">
        <v>122</v>
      </c>
      <c r="C46" s="49" t="s">
        <v>170</v>
      </c>
      <c r="D46" s="117" t="s">
        <v>23</v>
      </c>
      <c r="E46" s="176">
        <v>0</v>
      </c>
      <c r="F46" s="83">
        <v>1</v>
      </c>
      <c r="G46" s="51">
        <v>4</v>
      </c>
      <c r="H46" s="55">
        <f t="shared" si="0"/>
        <v>0</v>
      </c>
      <c r="I46" s="176">
        <v>0</v>
      </c>
      <c r="J46" s="83">
        <v>14</v>
      </c>
      <c r="K46" s="51">
        <v>4</v>
      </c>
      <c r="L46" s="55">
        <f t="shared" si="1"/>
        <v>0</v>
      </c>
      <c r="M46" s="177">
        <v>0</v>
      </c>
      <c r="N46" s="83">
        <v>36</v>
      </c>
      <c r="O46" s="136">
        <f t="shared" si="9"/>
        <v>0</v>
      </c>
      <c r="P46" s="129"/>
      <c r="Q46" s="89"/>
      <c r="R46" s="142"/>
      <c r="S46" s="129"/>
      <c r="T46" s="89"/>
      <c r="U46" s="144"/>
      <c r="V46" s="129"/>
      <c r="W46" s="89"/>
      <c r="X46" s="144"/>
      <c r="Y46" s="129"/>
      <c r="Z46" s="89"/>
      <c r="AA46" s="144"/>
      <c r="AB46" s="129"/>
      <c r="AC46" s="90"/>
      <c r="AD46" s="144"/>
      <c r="AE46" s="178">
        <v>0</v>
      </c>
      <c r="AF46" s="83">
        <v>22</v>
      </c>
      <c r="AG46" s="136">
        <f t="shared" si="3"/>
        <v>0</v>
      </c>
      <c r="AH46" s="155">
        <f t="shared" si="4"/>
        <v>0</v>
      </c>
    </row>
    <row r="47" spans="1:34" ht="15.6" x14ac:dyDescent="0.25">
      <c r="A47" s="161">
        <v>1.42</v>
      </c>
      <c r="B47" s="49" t="s">
        <v>122</v>
      </c>
      <c r="C47" s="49" t="s">
        <v>171</v>
      </c>
      <c r="D47" s="117" t="s">
        <v>29</v>
      </c>
      <c r="E47" s="176">
        <v>0</v>
      </c>
      <c r="F47" s="83">
        <v>1</v>
      </c>
      <c r="G47" s="51">
        <v>4</v>
      </c>
      <c r="H47" s="55">
        <f t="shared" si="0"/>
        <v>0</v>
      </c>
      <c r="I47" s="176">
        <v>0</v>
      </c>
      <c r="J47" s="83">
        <v>7</v>
      </c>
      <c r="K47" s="51">
        <v>4</v>
      </c>
      <c r="L47" s="55">
        <f t="shared" si="1"/>
        <v>0</v>
      </c>
      <c r="M47" s="177">
        <v>0</v>
      </c>
      <c r="N47" s="83">
        <v>6</v>
      </c>
      <c r="O47" s="136">
        <f t="shared" si="9"/>
        <v>0</v>
      </c>
      <c r="P47" s="129"/>
      <c r="Q47" s="89"/>
      <c r="R47" s="142"/>
      <c r="S47" s="129"/>
      <c r="T47" s="89"/>
      <c r="U47" s="144"/>
      <c r="V47" s="129"/>
      <c r="W47" s="89"/>
      <c r="X47" s="144"/>
      <c r="Y47" s="129"/>
      <c r="Z47" s="89"/>
      <c r="AA47" s="144"/>
      <c r="AB47" s="129"/>
      <c r="AC47" s="90"/>
      <c r="AD47" s="144"/>
      <c r="AE47" s="178">
        <v>0</v>
      </c>
      <c r="AF47" s="83">
        <v>11</v>
      </c>
      <c r="AG47" s="136">
        <f t="shared" si="3"/>
        <v>0</v>
      </c>
      <c r="AH47" s="155">
        <f t="shared" si="4"/>
        <v>0</v>
      </c>
    </row>
    <row r="48" spans="1:34" ht="15.6" x14ac:dyDescent="0.25">
      <c r="A48" s="161">
        <v>1.43</v>
      </c>
      <c r="B48" s="49" t="s">
        <v>122</v>
      </c>
      <c r="C48" s="49" t="s">
        <v>172</v>
      </c>
      <c r="D48" s="117" t="s">
        <v>11</v>
      </c>
      <c r="E48" s="176">
        <v>0</v>
      </c>
      <c r="F48" s="83">
        <v>1</v>
      </c>
      <c r="G48" s="51">
        <v>4</v>
      </c>
      <c r="H48" s="55">
        <f t="shared" si="0"/>
        <v>0</v>
      </c>
      <c r="I48" s="176">
        <v>0</v>
      </c>
      <c r="J48" s="83">
        <v>14</v>
      </c>
      <c r="K48" s="51">
        <v>4</v>
      </c>
      <c r="L48" s="55">
        <f t="shared" si="1"/>
        <v>0</v>
      </c>
      <c r="M48" s="177">
        <v>0</v>
      </c>
      <c r="N48" s="83">
        <v>4</v>
      </c>
      <c r="O48" s="136">
        <f t="shared" si="9"/>
        <v>0</v>
      </c>
      <c r="P48" s="129"/>
      <c r="Q48" s="89"/>
      <c r="R48" s="142"/>
      <c r="S48" s="129"/>
      <c r="T48" s="89"/>
      <c r="U48" s="144"/>
      <c r="V48" s="129"/>
      <c r="W48" s="89"/>
      <c r="X48" s="144"/>
      <c r="Y48" s="129"/>
      <c r="Z48" s="89"/>
      <c r="AA48" s="144"/>
      <c r="AB48" s="129"/>
      <c r="AC48" s="90"/>
      <c r="AD48" s="144"/>
      <c r="AE48" s="178">
        <v>0</v>
      </c>
      <c r="AF48" s="83">
        <v>19</v>
      </c>
      <c r="AG48" s="136">
        <f t="shared" si="3"/>
        <v>0</v>
      </c>
      <c r="AH48" s="155">
        <f t="shared" si="4"/>
        <v>0</v>
      </c>
    </row>
    <row r="49" spans="1:34" ht="15.6" x14ac:dyDescent="0.25">
      <c r="A49" s="161">
        <v>1.44</v>
      </c>
      <c r="B49" s="49" t="s">
        <v>122</v>
      </c>
      <c r="C49" s="49" t="s">
        <v>173</v>
      </c>
      <c r="D49" s="117" t="s">
        <v>30</v>
      </c>
      <c r="E49" s="176">
        <v>0</v>
      </c>
      <c r="F49" s="83">
        <v>1</v>
      </c>
      <c r="G49" s="51">
        <v>4</v>
      </c>
      <c r="H49" s="55">
        <f t="shared" si="0"/>
        <v>0</v>
      </c>
      <c r="I49" s="176">
        <v>0</v>
      </c>
      <c r="J49" s="83">
        <v>12</v>
      </c>
      <c r="K49" s="51">
        <v>4</v>
      </c>
      <c r="L49" s="55">
        <f t="shared" si="1"/>
        <v>0</v>
      </c>
      <c r="M49" s="177">
        <v>0</v>
      </c>
      <c r="N49" s="83">
        <v>51</v>
      </c>
      <c r="O49" s="136">
        <f t="shared" si="9"/>
        <v>0</v>
      </c>
      <c r="P49" s="129"/>
      <c r="Q49" s="89"/>
      <c r="R49" s="142"/>
      <c r="S49" s="129"/>
      <c r="T49" s="89"/>
      <c r="U49" s="144"/>
      <c r="V49" s="129"/>
      <c r="W49" s="89"/>
      <c r="X49" s="144"/>
      <c r="Y49" s="177">
        <v>0</v>
      </c>
      <c r="Z49" s="83">
        <v>1</v>
      </c>
      <c r="AA49" s="143">
        <f>SUM(Y49)</f>
        <v>0</v>
      </c>
      <c r="AB49" s="129"/>
      <c r="AC49" s="90"/>
      <c r="AD49" s="144"/>
      <c r="AE49" s="178">
        <v>0</v>
      </c>
      <c r="AF49" s="83">
        <v>15</v>
      </c>
      <c r="AG49" s="136">
        <f t="shared" si="3"/>
        <v>0</v>
      </c>
      <c r="AH49" s="155">
        <f t="shared" si="4"/>
        <v>0</v>
      </c>
    </row>
    <row r="50" spans="1:34" ht="15.6" x14ac:dyDescent="0.25">
      <c r="A50" s="161">
        <v>1.45</v>
      </c>
      <c r="B50" s="49" t="s">
        <v>122</v>
      </c>
      <c r="C50" s="49" t="s">
        <v>174</v>
      </c>
      <c r="D50" s="117" t="s">
        <v>30</v>
      </c>
      <c r="E50" s="176">
        <v>0</v>
      </c>
      <c r="F50" s="83">
        <v>1</v>
      </c>
      <c r="G50" s="51">
        <v>4</v>
      </c>
      <c r="H50" s="55">
        <f t="shared" si="0"/>
        <v>0</v>
      </c>
      <c r="I50" s="176">
        <v>0</v>
      </c>
      <c r="J50" s="83">
        <v>12</v>
      </c>
      <c r="K50" s="51">
        <v>4</v>
      </c>
      <c r="L50" s="55">
        <f t="shared" si="1"/>
        <v>0</v>
      </c>
      <c r="M50" s="177">
        <v>0</v>
      </c>
      <c r="N50" s="83">
        <v>0</v>
      </c>
      <c r="O50" s="136">
        <f t="shared" si="9"/>
        <v>0</v>
      </c>
      <c r="P50" s="129"/>
      <c r="Q50" s="89"/>
      <c r="R50" s="142"/>
      <c r="S50" s="129"/>
      <c r="T50" s="89"/>
      <c r="U50" s="144"/>
      <c r="V50" s="129"/>
      <c r="W50" s="89"/>
      <c r="X50" s="144"/>
      <c r="Y50" s="177">
        <v>0</v>
      </c>
      <c r="Z50" s="83">
        <v>1</v>
      </c>
      <c r="AA50" s="143">
        <f t="shared" ref="AA50:AA53" si="12">SUM(Y50)</f>
        <v>0</v>
      </c>
      <c r="AB50" s="129"/>
      <c r="AC50" s="90"/>
      <c r="AD50" s="144"/>
      <c r="AE50" s="178">
        <v>0</v>
      </c>
      <c r="AF50" s="83">
        <v>15</v>
      </c>
      <c r="AG50" s="136">
        <f t="shared" si="3"/>
        <v>0</v>
      </c>
      <c r="AH50" s="155">
        <f t="shared" si="4"/>
        <v>0</v>
      </c>
    </row>
    <row r="51" spans="1:34" ht="15.6" x14ac:dyDescent="0.25">
      <c r="A51" s="161">
        <v>1.46</v>
      </c>
      <c r="B51" s="49" t="s">
        <v>122</v>
      </c>
      <c r="C51" s="49" t="s">
        <v>175</v>
      </c>
      <c r="D51" s="117" t="s">
        <v>30</v>
      </c>
      <c r="E51" s="176">
        <v>0</v>
      </c>
      <c r="F51" s="83">
        <v>1</v>
      </c>
      <c r="G51" s="51">
        <v>4</v>
      </c>
      <c r="H51" s="55">
        <f t="shared" si="0"/>
        <v>0</v>
      </c>
      <c r="I51" s="176">
        <v>0</v>
      </c>
      <c r="J51" s="83">
        <v>12</v>
      </c>
      <c r="K51" s="51">
        <v>4</v>
      </c>
      <c r="L51" s="55">
        <f t="shared" si="1"/>
        <v>0</v>
      </c>
      <c r="M51" s="177">
        <v>0</v>
      </c>
      <c r="N51" s="83">
        <v>0</v>
      </c>
      <c r="O51" s="136">
        <f t="shared" si="9"/>
        <v>0</v>
      </c>
      <c r="P51" s="129"/>
      <c r="Q51" s="89"/>
      <c r="R51" s="142"/>
      <c r="S51" s="129"/>
      <c r="T51" s="89"/>
      <c r="U51" s="144"/>
      <c r="V51" s="129"/>
      <c r="W51" s="89"/>
      <c r="X51" s="144"/>
      <c r="Y51" s="177">
        <v>0</v>
      </c>
      <c r="Z51" s="83">
        <v>1</v>
      </c>
      <c r="AA51" s="143">
        <f t="shared" si="12"/>
        <v>0</v>
      </c>
      <c r="AB51" s="129"/>
      <c r="AC51" s="90"/>
      <c r="AD51" s="144"/>
      <c r="AE51" s="178">
        <v>0</v>
      </c>
      <c r="AF51" s="83">
        <v>15</v>
      </c>
      <c r="AG51" s="136">
        <f t="shared" si="3"/>
        <v>0</v>
      </c>
      <c r="AH51" s="155">
        <f t="shared" si="4"/>
        <v>0</v>
      </c>
    </row>
    <row r="52" spans="1:34" ht="15.6" x14ac:dyDescent="0.25">
      <c r="A52" s="161">
        <v>1.47</v>
      </c>
      <c r="B52" s="49" t="s">
        <v>122</v>
      </c>
      <c r="C52" s="49" t="s">
        <v>176</v>
      </c>
      <c r="D52" s="117" t="s">
        <v>30</v>
      </c>
      <c r="E52" s="176">
        <v>0</v>
      </c>
      <c r="F52" s="83">
        <v>1</v>
      </c>
      <c r="G52" s="51">
        <v>4</v>
      </c>
      <c r="H52" s="55">
        <f t="shared" si="0"/>
        <v>0</v>
      </c>
      <c r="I52" s="176">
        <v>0</v>
      </c>
      <c r="J52" s="83">
        <v>12</v>
      </c>
      <c r="K52" s="51">
        <v>4</v>
      </c>
      <c r="L52" s="55">
        <f t="shared" si="1"/>
        <v>0</v>
      </c>
      <c r="M52" s="177">
        <v>0</v>
      </c>
      <c r="N52" s="83">
        <v>0</v>
      </c>
      <c r="O52" s="136">
        <f t="shared" si="9"/>
        <v>0</v>
      </c>
      <c r="P52" s="129"/>
      <c r="Q52" s="89"/>
      <c r="R52" s="142"/>
      <c r="S52" s="129"/>
      <c r="T52" s="89"/>
      <c r="U52" s="144"/>
      <c r="V52" s="129"/>
      <c r="W52" s="89"/>
      <c r="X52" s="144"/>
      <c r="Y52" s="177">
        <v>0</v>
      </c>
      <c r="Z52" s="83">
        <v>1</v>
      </c>
      <c r="AA52" s="143">
        <f t="shared" si="12"/>
        <v>0</v>
      </c>
      <c r="AB52" s="129"/>
      <c r="AC52" s="90"/>
      <c r="AD52" s="144"/>
      <c r="AE52" s="178">
        <v>0</v>
      </c>
      <c r="AF52" s="83">
        <v>15</v>
      </c>
      <c r="AG52" s="136">
        <f t="shared" si="3"/>
        <v>0</v>
      </c>
      <c r="AH52" s="155">
        <f t="shared" si="4"/>
        <v>0</v>
      </c>
    </row>
    <row r="53" spans="1:34" ht="15.6" x14ac:dyDescent="0.25">
      <c r="A53" s="161">
        <v>1.48</v>
      </c>
      <c r="B53" s="49" t="s">
        <v>122</v>
      </c>
      <c r="C53" s="49" t="s">
        <v>177</v>
      </c>
      <c r="D53" s="117" t="s">
        <v>30</v>
      </c>
      <c r="E53" s="176">
        <v>0</v>
      </c>
      <c r="F53" s="83">
        <v>1</v>
      </c>
      <c r="G53" s="51">
        <v>4</v>
      </c>
      <c r="H53" s="55">
        <f t="shared" si="0"/>
        <v>0</v>
      </c>
      <c r="I53" s="176">
        <v>0</v>
      </c>
      <c r="J53" s="83">
        <v>12</v>
      </c>
      <c r="K53" s="51">
        <v>4</v>
      </c>
      <c r="L53" s="55">
        <f t="shared" si="1"/>
        <v>0</v>
      </c>
      <c r="M53" s="177">
        <v>0</v>
      </c>
      <c r="N53" s="83">
        <v>0</v>
      </c>
      <c r="O53" s="136">
        <f t="shared" si="9"/>
        <v>0</v>
      </c>
      <c r="P53" s="129"/>
      <c r="Q53" s="89"/>
      <c r="R53" s="142"/>
      <c r="S53" s="129"/>
      <c r="T53" s="89"/>
      <c r="U53" s="144"/>
      <c r="V53" s="129"/>
      <c r="W53" s="89"/>
      <c r="X53" s="144"/>
      <c r="Y53" s="177">
        <v>0</v>
      </c>
      <c r="Z53" s="83">
        <v>1</v>
      </c>
      <c r="AA53" s="143">
        <f t="shared" si="12"/>
        <v>0</v>
      </c>
      <c r="AB53" s="129"/>
      <c r="AC53" s="90"/>
      <c r="AD53" s="144"/>
      <c r="AE53" s="178">
        <v>0</v>
      </c>
      <c r="AF53" s="83">
        <v>15</v>
      </c>
      <c r="AG53" s="136">
        <f t="shared" si="3"/>
        <v>0</v>
      </c>
      <c r="AH53" s="155">
        <f t="shared" si="4"/>
        <v>0</v>
      </c>
    </row>
    <row r="54" spans="1:34" ht="15.6" x14ac:dyDescent="0.25">
      <c r="A54" s="161">
        <v>1.49</v>
      </c>
      <c r="B54" s="49" t="s">
        <v>122</v>
      </c>
      <c r="C54" s="49" t="s">
        <v>178</v>
      </c>
      <c r="D54" s="117" t="s">
        <v>30</v>
      </c>
      <c r="E54" s="176">
        <v>0</v>
      </c>
      <c r="F54" s="83">
        <v>1</v>
      </c>
      <c r="G54" s="51">
        <v>4</v>
      </c>
      <c r="H54" s="55">
        <f t="shared" si="0"/>
        <v>0</v>
      </c>
      <c r="I54" s="176">
        <v>0</v>
      </c>
      <c r="J54" s="83">
        <v>12</v>
      </c>
      <c r="K54" s="51">
        <v>4</v>
      </c>
      <c r="L54" s="55">
        <f t="shared" si="1"/>
        <v>0</v>
      </c>
      <c r="M54" s="177">
        <v>0</v>
      </c>
      <c r="N54" s="83">
        <v>0</v>
      </c>
      <c r="O54" s="136">
        <f t="shared" si="9"/>
        <v>0</v>
      </c>
      <c r="P54" s="129"/>
      <c r="Q54" s="89"/>
      <c r="R54" s="142"/>
      <c r="S54" s="129"/>
      <c r="T54" s="89"/>
      <c r="U54" s="144"/>
      <c r="V54" s="129"/>
      <c r="W54" s="89"/>
      <c r="X54" s="144"/>
      <c r="Y54" s="129"/>
      <c r="Z54" s="89"/>
      <c r="AA54" s="144"/>
      <c r="AB54" s="129"/>
      <c r="AC54" s="90"/>
      <c r="AD54" s="144"/>
      <c r="AE54" s="178">
        <v>0</v>
      </c>
      <c r="AF54" s="83">
        <v>15</v>
      </c>
      <c r="AG54" s="136">
        <f t="shared" si="3"/>
        <v>0</v>
      </c>
      <c r="AH54" s="155">
        <f t="shared" si="4"/>
        <v>0</v>
      </c>
    </row>
    <row r="55" spans="1:34" ht="15.6" x14ac:dyDescent="0.25">
      <c r="A55" s="161">
        <v>1.5</v>
      </c>
      <c r="B55" s="49" t="s">
        <v>122</v>
      </c>
      <c r="C55" s="49" t="s">
        <v>179</v>
      </c>
      <c r="D55" s="117" t="s">
        <v>6</v>
      </c>
      <c r="E55" s="176">
        <v>0</v>
      </c>
      <c r="F55" s="83">
        <v>1</v>
      </c>
      <c r="G55" s="51">
        <v>4</v>
      </c>
      <c r="H55" s="55">
        <f t="shared" si="0"/>
        <v>0</v>
      </c>
      <c r="I55" s="176">
        <v>0</v>
      </c>
      <c r="J55" s="83">
        <v>12</v>
      </c>
      <c r="K55" s="51">
        <v>4</v>
      </c>
      <c r="L55" s="55">
        <f t="shared" si="1"/>
        <v>0</v>
      </c>
      <c r="M55" s="177">
        <v>0</v>
      </c>
      <c r="N55" s="83">
        <v>56</v>
      </c>
      <c r="O55" s="136">
        <f t="shared" si="9"/>
        <v>0</v>
      </c>
      <c r="P55" s="129"/>
      <c r="Q55" s="89"/>
      <c r="R55" s="142"/>
      <c r="S55" s="129"/>
      <c r="T55" s="89"/>
      <c r="U55" s="144"/>
      <c r="V55" s="129"/>
      <c r="W55" s="89"/>
      <c r="X55" s="144"/>
      <c r="Y55" s="129"/>
      <c r="Z55" s="89"/>
      <c r="AA55" s="144"/>
      <c r="AB55" s="129"/>
      <c r="AC55" s="90"/>
      <c r="AD55" s="144"/>
      <c r="AE55" s="178">
        <v>0</v>
      </c>
      <c r="AF55" s="83">
        <v>18</v>
      </c>
      <c r="AG55" s="136">
        <f t="shared" si="3"/>
        <v>0</v>
      </c>
      <c r="AH55" s="155">
        <f t="shared" si="4"/>
        <v>0</v>
      </c>
    </row>
    <row r="56" spans="1:34" ht="15.6" x14ac:dyDescent="0.25">
      <c r="A56" s="161">
        <v>1.51</v>
      </c>
      <c r="B56" s="49" t="s">
        <v>122</v>
      </c>
      <c r="C56" s="49" t="s">
        <v>180</v>
      </c>
      <c r="D56" s="117" t="s">
        <v>6</v>
      </c>
      <c r="E56" s="176">
        <v>0</v>
      </c>
      <c r="F56" s="83">
        <v>2</v>
      </c>
      <c r="G56" s="51">
        <v>4</v>
      </c>
      <c r="H56" s="55">
        <f t="shared" si="0"/>
        <v>0</v>
      </c>
      <c r="I56" s="176">
        <v>0</v>
      </c>
      <c r="J56" s="83">
        <v>12</v>
      </c>
      <c r="K56" s="51">
        <v>4</v>
      </c>
      <c r="L56" s="55">
        <f t="shared" si="1"/>
        <v>0</v>
      </c>
      <c r="M56" s="177">
        <v>0</v>
      </c>
      <c r="N56" s="83">
        <v>0</v>
      </c>
      <c r="O56" s="136">
        <f t="shared" si="9"/>
        <v>0</v>
      </c>
      <c r="P56" s="129"/>
      <c r="Q56" s="89"/>
      <c r="R56" s="142"/>
      <c r="S56" s="129"/>
      <c r="T56" s="89"/>
      <c r="U56" s="144"/>
      <c r="V56" s="129"/>
      <c r="W56" s="89"/>
      <c r="X56" s="144"/>
      <c r="Y56" s="129"/>
      <c r="Z56" s="89"/>
      <c r="AA56" s="144"/>
      <c r="AB56" s="129"/>
      <c r="AC56" s="90"/>
      <c r="AD56" s="144"/>
      <c r="AE56" s="178">
        <v>0</v>
      </c>
      <c r="AF56" s="83">
        <v>18</v>
      </c>
      <c r="AG56" s="136">
        <f t="shared" si="3"/>
        <v>0</v>
      </c>
      <c r="AH56" s="155">
        <f t="shared" si="4"/>
        <v>0</v>
      </c>
    </row>
    <row r="57" spans="1:34" ht="15.6" x14ac:dyDescent="0.25">
      <c r="A57" s="161">
        <v>1.52</v>
      </c>
      <c r="B57" s="49" t="s">
        <v>122</v>
      </c>
      <c r="C57" s="49" t="s">
        <v>181</v>
      </c>
      <c r="D57" s="117" t="s">
        <v>6</v>
      </c>
      <c r="E57" s="176">
        <v>0</v>
      </c>
      <c r="F57" s="83">
        <v>2</v>
      </c>
      <c r="G57" s="51">
        <v>4</v>
      </c>
      <c r="H57" s="55">
        <f t="shared" si="0"/>
        <v>0</v>
      </c>
      <c r="I57" s="176">
        <v>0</v>
      </c>
      <c r="J57" s="83">
        <v>12</v>
      </c>
      <c r="K57" s="51">
        <v>4</v>
      </c>
      <c r="L57" s="55">
        <f t="shared" si="1"/>
        <v>0</v>
      </c>
      <c r="M57" s="177">
        <v>0</v>
      </c>
      <c r="N57" s="83">
        <v>0</v>
      </c>
      <c r="O57" s="136">
        <f t="shared" si="9"/>
        <v>0</v>
      </c>
      <c r="P57" s="129"/>
      <c r="Q57" s="89"/>
      <c r="R57" s="142"/>
      <c r="S57" s="129"/>
      <c r="T57" s="89"/>
      <c r="U57" s="144"/>
      <c r="V57" s="129"/>
      <c r="W57" s="89"/>
      <c r="X57" s="144"/>
      <c r="Y57" s="129"/>
      <c r="Z57" s="89"/>
      <c r="AA57" s="144"/>
      <c r="AB57" s="129"/>
      <c r="AC57" s="90"/>
      <c r="AD57" s="144"/>
      <c r="AE57" s="178">
        <v>0</v>
      </c>
      <c r="AF57" s="83">
        <v>18</v>
      </c>
      <c r="AG57" s="136">
        <f t="shared" si="3"/>
        <v>0</v>
      </c>
      <c r="AH57" s="155">
        <f t="shared" si="4"/>
        <v>0</v>
      </c>
    </row>
    <row r="58" spans="1:34" ht="15.6" x14ac:dyDescent="0.25">
      <c r="A58" s="161">
        <v>1.53</v>
      </c>
      <c r="B58" s="49" t="s">
        <v>122</v>
      </c>
      <c r="C58" s="49" t="s">
        <v>182</v>
      </c>
      <c r="D58" s="117" t="s">
        <v>6</v>
      </c>
      <c r="E58" s="176">
        <v>0</v>
      </c>
      <c r="F58" s="83">
        <v>2</v>
      </c>
      <c r="G58" s="51">
        <v>4</v>
      </c>
      <c r="H58" s="55">
        <f t="shared" si="0"/>
        <v>0</v>
      </c>
      <c r="I58" s="176">
        <v>0</v>
      </c>
      <c r="J58" s="83">
        <v>12</v>
      </c>
      <c r="K58" s="51">
        <v>4</v>
      </c>
      <c r="L58" s="55">
        <f t="shared" si="1"/>
        <v>0</v>
      </c>
      <c r="M58" s="177">
        <v>0</v>
      </c>
      <c r="N58" s="83">
        <v>0</v>
      </c>
      <c r="O58" s="136">
        <f t="shared" si="9"/>
        <v>0</v>
      </c>
      <c r="P58" s="129"/>
      <c r="Q58" s="89"/>
      <c r="R58" s="142"/>
      <c r="S58" s="129"/>
      <c r="T58" s="89"/>
      <c r="U58" s="144"/>
      <c r="V58" s="129"/>
      <c r="W58" s="89"/>
      <c r="X58" s="144"/>
      <c r="Y58" s="129"/>
      <c r="Z58" s="89"/>
      <c r="AA58" s="144"/>
      <c r="AB58" s="129"/>
      <c r="AC58" s="90"/>
      <c r="AD58" s="144"/>
      <c r="AE58" s="178">
        <v>0</v>
      </c>
      <c r="AF58" s="83">
        <v>18</v>
      </c>
      <c r="AG58" s="136">
        <f t="shared" si="3"/>
        <v>0</v>
      </c>
      <c r="AH58" s="155">
        <f t="shared" si="4"/>
        <v>0</v>
      </c>
    </row>
    <row r="59" spans="1:34" ht="15.6" x14ac:dyDescent="0.25">
      <c r="A59" s="161">
        <v>1.54</v>
      </c>
      <c r="B59" s="49" t="s">
        <v>122</v>
      </c>
      <c r="C59" s="49" t="s">
        <v>183</v>
      </c>
      <c r="D59" s="117" t="s">
        <v>6</v>
      </c>
      <c r="E59" s="176">
        <v>0</v>
      </c>
      <c r="F59" s="83">
        <v>2</v>
      </c>
      <c r="G59" s="51">
        <v>4</v>
      </c>
      <c r="H59" s="55">
        <f t="shared" si="0"/>
        <v>0</v>
      </c>
      <c r="I59" s="176">
        <v>0</v>
      </c>
      <c r="J59" s="83">
        <v>12</v>
      </c>
      <c r="K59" s="51">
        <v>4</v>
      </c>
      <c r="L59" s="55">
        <f t="shared" si="1"/>
        <v>0</v>
      </c>
      <c r="M59" s="177">
        <v>0</v>
      </c>
      <c r="N59" s="83">
        <v>0</v>
      </c>
      <c r="O59" s="136">
        <f t="shared" si="9"/>
        <v>0</v>
      </c>
      <c r="P59" s="129"/>
      <c r="Q59" s="89"/>
      <c r="R59" s="142"/>
      <c r="S59" s="129"/>
      <c r="T59" s="89"/>
      <c r="U59" s="144"/>
      <c r="V59" s="129"/>
      <c r="W59" s="89"/>
      <c r="X59" s="144"/>
      <c r="Y59" s="129"/>
      <c r="Z59" s="89"/>
      <c r="AA59" s="144"/>
      <c r="AB59" s="129"/>
      <c r="AC59" s="90"/>
      <c r="AD59" s="144"/>
      <c r="AE59" s="178">
        <v>0</v>
      </c>
      <c r="AF59" s="83">
        <v>18</v>
      </c>
      <c r="AG59" s="136">
        <f t="shared" si="3"/>
        <v>0</v>
      </c>
      <c r="AH59" s="155">
        <f t="shared" si="4"/>
        <v>0</v>
      </c>
    </row>
    <row r="60" spans="1:34" ht="15.6" x14ac:dyDescent="0.25">
      <c r="A60" s="161">
        <v>1.55</v>
      </c>
      <c r="B60" s="49" t="s">
        <v>122</v>
      </c>
      <c r="C60" s="49" t="s">
        <v>184</v>
      </c>
      <c r="D60" s="117" t="s">
        <v>6</v>
      </c>
      <c r="E60" s="176">
        <v>0</v>
      </c>
      <c r="F60" s="83">
        <v>2</v>
      </c>
      <c r="G60" s="51">
        <v>4</v>
      </c>
      <c r="H60" s="55">
        <f t="shared" si="0"/>
        <v>0</v>
      </c>
      <c r="I60" s="176">
        <v>0</v>
      </c>
      <c r="J60" s="83">
        <v>12</v>
      </c>
      <c r="K60" s="51">
        <v>4</v>
      </c>
      <c r="L60" s="55">
        <f t="shared" si="1"/>
        <v>0</v>
      </c>
      <c r="M60" s="177">
        <v>0</v>
      </c>
      <c r="N60" s="83">
        <v>0</v>
      </c>
      <c r="O60" s="136">
        <f t="shared" si="9"/>
        <v>0</v>
      </c>
      <c r="P60" s="129"/>
      <c r="Q60" s="89"/>
      <c r="R60" s="142"/>
      <c r="S60" s="129"/>
      <c r="T60" s="89"/>
      <c r="U60" s="144"/>
      <c r="V60" s="129"/>
      <c r="W60" s="89"/>
      <c r="X60" s="144"/>
      <c r="Y60" s="129"/>
      <c r="Z60" s="89"/>
      <c r="AA60" s="144"/>
      <c r="AB60" s="129"/>
      <c r="AC60" s="90"/>
      <c r="AD60" s="144"/>
      <c r="AE60" s="178">
        <v>0</v>
      </c>
      <c r="AF60" s="83">
        <v>18</v>
      </c>
      <c r="AG60" s="136">
        <f t="shared" si="3"/>
        <v>0</v>
      </c>
      <c r="AH60" s="155">
        <f t="shared" si="4"/>
        <v>0</v>
      </c>
    </row>
    <row r="61" spans="1:34" ht="15.6" x14ac:dyDescent="0.25">
      <c r="A61" s="161">
        <v>1.56</v>
      </c>
      <c r="B61" s="49" t="s">
        <v>122</v>
      </c>
      <c r="C61" s="49" t="s">
        <v>185</v>
      </c>
      <c r="D61" s="117" t="s">
        <v>6</v>
      </c>
      <c r="E61" s="176">
        <v>0</v>
      </c>
      <c r="F61" s="83">
        <v>2</v>
      </c>
      <c r="G61" s="51">
        <v>4</v>
      </c>
      <c r="H61" s="55">
        <f t="shared" si="0"/>
        <v>0</v>
      </c>
      <c r="I61" s="176">
        <v>0</v>
      </c>
      <c r="J61" s="83">
        <v>12</v>
      </c>
      <c r="K61" s="51">
        <v>4</v>
      </c>
      <c r="L61" s="55">
        <f t="shared" si="1"/>
        <v>0</v>
      </c>
      <c r="M61" s="177">
        <v>0</v>
      </c>
      <c r="N61" s="83">
        <v>0</v>
      </c>
      <c r="O61" s="136">
        <f t="shared" si="9"/>
        <v>0</v>
      </c>
      <c r="P61" s="129"/>
      <c r="Q61" s="89"/>
      <c r="R61" s="142"/>
      <c r="S61" s="129"/>
      <c r="T61" s="89"/>
      <c r="U61" s="144"/>
      <c r="V61" s="129"/>
      <c r="W61" s="89"/>
      <c r="X61" s="144"/>
      <c r="Y61" s="129"/>
      <c r="Z61" s="89"/>
      <c r="AA61" s="144"/>
      <c r="AB61" s="129"/>
      <c r="AC61" s="90"/>
      <c r="AD61" s="144"/>
      <c r="AE61" s="178">
        <v>0</v>
      </c>
      <c r="AF61" s="83">
        <v>18</v>
      </c>
      <c r="AG61" s="136">
        <f t="shared" si="3"/>
        <v>0</v>
      </c>
      <c r="AH61" s="155">
        <f t="shared" si="4"/>
        <v>0</v>
      </c>
    </row>
    <row r="62" spans="1:34" ht="15.6" x14ac:dyDescent="0.25">
      <c r="A62" s="161">
        <v>1.57</v>
      </c>
      <c r="B62" s="49" t="s">
        <v>122</v>
      </c>
      <c r="C62" s="49" t="s">
        <v>186</v>
      </c>
      <c r="D62" s="117" t="s">
        <v>6</v>
      </c>
      <c r="E62" s="176">
        <v>0</v>
      </c>
      <c r="F62" s="83">
        <v>2</v>
      </c>
      <c r="G62" s="51">
        <v>4</v>
      </c>
      <c r="H62" s="55">
        <f t="shared" si="0"/>
        <v>0</v>
      </c>
      <c r="I62" s="176">
        <v>0</v>
      </c>
      <c r="J62" s="83">
        <v>12</v>
      </c>
      <c r="K62" s="51">
        <v>4</v>
      </c>
      <c r="L62" s="55">
        <f t="shared" si="1"/>
        <v>0</v>
      </c>
      <c r="M62" s="177">
        <v>0</v>
      </c>
      <c r="N62" s="83">
        <v>0</v>
      </c>
      <c r="O62" s="136">
        <f t="shared" si="9"/>
        <v>0</v>
      </c>
      <c r="P62" s="129"/>
      <c r="Q62" s="89"/>
      <c r="R62" s="142"/>
      <c r="S62" s="129"/>
      <c r="T62" s="89"/>
      <c r="U62" s="144"/>
      <c r="V62" s="129"/>
      <c r="W62" s="89"/>
      <c r="X62" s="144"/>
      <c r="Y62" s="129"/>
      <c r="Z62" s="89"/>
      <c r="AA62" s="144"/>
      <c r="AB62" s="129"/>
      <c r="AC62" s="90"/>
      <c r="AD62" s="144"/>
      <c r="AE62" s="178">
        <v>0</v>
      </c>
      <c r="AF62" s="83">
        <v>18</v>
      </c>
      <c r="AG62" s="136">
        <f t="shared" si="3"/>
        <v>0</v>
      </c>
      <c r="AH62" s="155">
        <f t="shared" si="4"/>
        <v>0</v>
      </c>
    </row>
    <row r="63" spans="1:34" ht="15.6" x14ac:dyDescent="0.25">
      <c r="A63" s="161">
        <v>1.58</v>
      </c>
      <c r="B63" s="49" t="s">
        <v>122</v>
      </c>
      <c r="C63" s="49" t="s">
        <v>187</v>
      </c>
      <c r="D63" s="117" t="s">
        <v>6</v>
      </c>
      <c r="E63" s="176">
        <v>0</v>
      </c>
      <c r="F63" s="83">
        <v>2</v>
      </c>
      <c r="G63" s="51">
        <v>4</v>
      </c>
      <c r="H63" s="55">
        <f t="shared" si="0"/>
        <v>0</v>
      </c>
      <c r="I63" s="176">
        <v>0</v>
      </c>
      <c r="J63" s="83">
        <v>12</v>
      </c>
      <c r="K63" s="51">
        <v>4</v>
      </c>
      <c r="L63" s="55">
        <f t="shared" si="1"/>
        <v>0</v>
      </c>
      <c r="M63" s="177">
        <v>0</v>
      </c>
      <c r="N63" s="83">
        <v>0</v>
      </c>
      <c r="O63" s="136">
        <f t="shared" si="9"/>
        <v>0</v>
      </c>
      <c r="P63" s="129"/>
      <c r="Q63" s="89"/>
      <c r="R63" s="142"/>
      <c r="S63" s="129"/>
      <c r="T63" s="89"/>
      <c r="U63" s="144"/>
      <c r="V63" s="129"/>
      <c r="W63" s="89"/>
      <c r="X63" s="144"/>
      <c r="Y63" s="129"/>
      <c r="Z63" s="89"/>
      <c r="AA63" s="144"/>
      <c r="AB63" s="129"/>
      <c r="AC63" s="90"/>
      <c r="AD63" s="144"/>
      <c r="AE63" s="178">
        <v>0</v>
      </c>
      <c r="AF63" s="83">
        <v>18</v>
      </c>
      <c r="AG63" s="136">
        <f t="shared" si="3"/>
        <v>0</v>
      </c>
      <c r="AH63" s="155">
        <f t="shared" si="4"/>
        <v>0</v>
      </c>
    </row>
    <row r="64" spans="1:34" ht="15.6" x14ac:dyDescent="0.25">
      <c r="A64" s="161">
        <v>1.59</v>
      </c>
      <c r="B64" s="49" t="s">
        <v>122</v>
      </c>
      <c r="C64" s="49" t="s">
        <v>188</v>
      </c>
      <c r="D64" s="117" t="s">
        <v>14</v>
      </c>
      <c r="E64" s="176">
        <v>0</v>
      </c>
      <c r="F64" s="83">
        <v>1</v>
      </c>
      <c r="G64" s="51">
        <v>4</v>
      </c>
      <c r="H64" s="55">
        <f t="shared" si="0"/>
        <v>0</v>
      </c>
      <c r="I64" s="176">
        <v>0</v>
      </c>
      <c r="J64" s="83">
        <v>8</v>
      </c>
      <c r="K64" s="51">
        <v>4</v>
      </c>
      <c r="L64" s="55">
        <f t="shared" si="1"/>
        <v>0</v>
      </c>
      <c r="M64" s="177">
        <v>0</v>
      </c>
      <c r="N64" s="83">
        <v>4</v>
      </c>
      <c r="O64" s="136">
        <f t="shared" si="9"/>
        <v>0</v>
      </c>
      <c r="P64" s="129"/>
      <c r="Q64" s="89"/>
      <c r="R64" s="142"/>
      <c r="S64" s="129"/>
      <c r="T64" s="89"/>
      <c r="U64" s="144"/>
      <c r="V64" s="129"/>
      <c r="W64" s="89"/>
      <c r="X64" s="144"/>
      <c r="Y64" s="129"/>
      <c r="Z64" s="89"/>
      <c r="AA64" s="144"/>
      <c r="AB64" s="129"/>
      <c r="AC64" s="90"/>
      <c r="AD64" s="144"/>
      <c r="AE64" s="178">
        <v>0</v>
      </c>
      <c r="AF64" s="83">
        <v>10</v>
      </c>
      <c r="AG64" s="136">
        <f t="shared" si="3"/>
        <v>0</v>
      </c>
      <c r="AH64" s="155">
        <f t="shared" si="4"/>
        <v>0</v>
      </c>
    </row>
    <row r="65" spans="1:34" ht="15.6" x14ac:dyDescent="0.25">
      <c r="A65" s="161">
        <v>1.6</v>
      </c>
      <c r="B65" s="49" t="s">
        <v>122</v>
      </c>
      <c r="C65" s="49" t="s">
        <v>189</v>
      </c>
      <c r="D65" s="117" t="s">
        <v>14</v>
      </c>
      <c r="E65" s="176">
        <v>0</v>
      </c>
      <c r="F65" s="83">
        <v>1</v>
      </c>
      <c r="G65" s="51">
        <v>4</v>
      </c>
      <c r="H65" s="55">
        <f t="shared" si="0"/>
        <v>0</v>
      </c>
      <c r="I65" s="176">
        <v>0</v>
      </c>
      <c r="J65" s="83">
        <v>8</v>
      </c>
      <c r="K65" s="51">
        <v>4</v>
      </c>
      <c r="L65" s="55">
        <f t="shared" si="1"/>
        <v>0</v>
      </c>
      <c r="M65" s="177">
        <v>0</v>
      </c>
      <c r="N65" s="83">
        <v>4</v>
      </c>
      <c r="O65" s="136">
        <f t="shared" si="9"/>
        <v>0</v>
      </c>
      <c r="P65" s="129"/>
      <c r="Q65" s="89"/>
      <c r="R65" s="142"/>
      <c r="S65" s="129"/>
      <c r="T65" s="89"/>
      <c r="U65" s="144"/>
      <c r="V65" s="129"/>
      <c r="W65" s="89"/>
      <c r="X65" s="144"/>
      <c r="Y65" s="129"/>
      <c r="Z65" s="89"/>
      <c r="AA65" s="144"/>
      <c r="AB65" s="129"/>
      <c r="AC65" s="90"/>
      <c r="AD65" s="144"/>
      <c r="AE65" s="178">
        <v>0</v>
      </c>
      <c r="AF65" s="83">
        <v>10</v>
      </c>
      <c r="AG65" s="136">
        <f t="shared" si="3"/>
        <v>0</v>
      </c>
      <c r="AH65" s="155">
        <f t="shared" si="4"/>
        <v>0</v>
      </c>
    </row>
    <row r="66" spans="1:34" ht="15.6" x14ac:dyDescent="0.25">
      <c r="A66" s="161">
        <v>1.61</v>
      </c>
      <c r="B66" s="49" t="s">
        <v>122</v>
      </c>
      <c r="C66" s="49" t="s">
        <v>190</v>
      </c>
      <c r="D66" s="117" t="s">
        <v>14</v>
      </c>
      <c r="E66" s="176">
        <v>0</v>
      </c>
      <c r="F66" s="83">
        <v>1</v>
      </c>
      <c r="G66" s="51">
        <v>4</v>
      </c>
      <c r="H66" s="55">
        <f t="shared" si="0"/>
        <v>0</v>
      </c>
      <c r="I66" s="176">
        <v>0</v>
      </c>
      <c r="J66" s="83">
        <v>8</v>
      </c>
      <c r="K66" s="51">
        <v>4</v>
      </c>
      <c r="L66" s="55">
        <f t="shared" si="1"/>
        <v>0</v>
      </c>
      <c r="M66" s="177">
        <v>0</v>
      </c>
      <c r="N66" s="83">
        <v>4</v>
      </c>
      <c r="O66" s="136">
        <f t="shared" si="9"/>
        <v>0</v>
      </c>
      <c r="P66" s="129"/>
      <c r="Q66" s="89"/>
      <c r="R66" s="142"/>
      <c r="S66" s="129"/>
      <c r="T66" s="89"/>
      <c r="U66" s="144"/>
      <c r="V66" s="129"/>
      <c r="W66" s="89"/>
      <c r="X66" s="144"/>
      <c r="Y66" s="129"/>
      <c r="Z66" s="89"/>
      <c r="AA66" s="144"/>
      <c r="AB66" s="129"/>
      <c r="AC66" s="90"/>
      <c r="AD66" s="144"/>
      <c r="AE66" s="178">
        <v>0</v>
      </c>
      <c r="AF66" s="83">
        <v>10</v>
      </c>
      <c r="AG66" s="136">
        <f t="shared" si="3"/>
        <v>0</v>
      </c>
      <c r="AH66" s="155">
        <f t="shared" si="4"/>
        <v>0</v>
      </c>
    </row>
    <row r="67" spans="1:34" ht="15.6" x14ac:dyDescent="0.25">
      <c r="A67" s="161">
        <v>1.62</v>
      </c>
      <c r="B67" s="49" t="s">
        <v>122</v>
      </c>
      <c r="C67" s="49" t="s">
        <v>191</v>
      </c>
      <c r="D67" s="117" t="s">
        <v>14</v>
      </c>
      <c r="E67" s="176">
        <v>0</v>
      </c>
      <c r="F67" s="83">
        <v>1</v>
      </c>
      <c r="G67" s="51">
        <v>4</v>
      </c>
      <c r="H67" s="55">
        <f t="shared" si="0"/>
        <v>0</v>
      </c>
      <c r="I67" s="176">
        <v>0</v>
      </c>
      <c r="J67" s="83">
        <v>8</v>
      </c>
      <c r="K67" s="51">
        <v>4</v>
      </c>
      <c r="L67" s="55">
        <f t="shared" si="1"/>
        <v>0</v>
      </c>
      <c r="M67" s="177">
        <v>0</v>
      </c>
      <c r="N67" s="83">
        <v>4</v>
      </c>
      <c r="O67" s="136">
        <f t="shared" si="9"/>
        <v>0</v>
      </c>
      <c r="P67" s="129"/>
      <c r="Q67" s="89"/>
      <c r="R67" s="142"/>
      <c r="S67" s="129"/>
      <c r="T67" s="89"/>
      <c r="U67" s="144"/>
      <c r="V67" s="129"/>
      <c r="W67" s="89"/>
      <c r="X67" s="144"/>
      <c r="Y67" s="129"/>
      <c r="Z67" s="89"/>
      <c r="AA67" s="144"/>
      <c r="AB67" s="129"/>
      <c r="AC67" s="90"/>
      <c r="AD67" s="144"/>
      <c r="AE67" s="178">
        <v>0</v>
      </c>
      <c r="AF67" s="83">
        <v>10</v>
      </c>
      <c r="AG67" s="136">
        <f t="shared" si="3"/>
        <v>0</v>
      </c>
      <c r="AH67" s="155">
        <f t="shared" si="4"/>
        <v>0</v>
      </c>
    </row>
    <row r="68" spans="1:34" ht="15.6" x14ac:dyDescent="0.25">
      <c r="A68" s="161">
        <v>1.63</v>
      </c>
      <c r="B68" s="49" t="s">
        <v>122</v>
      </c>
      <c r="C68" s="49" t="s">
        <v>192</v>
      </c>
      <c r="D68" s="117" t="s">
        <v>12</v>
      </c>
      <c r="E68" s="176">
        <v>0</v>
      </c>
      <c r="F68" s="83">
        <v>1</v>
      </c>
      <c r="G68" s="51">
        <v>4</v>
      </c>
      <c r="H68" s="55">
        <f t="shared" si="0"/>
        <v>0</v>
      </c>
      <c r="I68" s="176">
        <v>0</v>
      </c>
      <c r="J68" s="83">
        <v>3</v>
      </c>
      <c r="K68" s="51">
        <v>4</v>
      </c>
      <c r="L68" s="55">
        <f t="shared" si="1"/>
        <v>0</v>
      </c>
      <c r="M68" s="177">
        <v>0</v>
      </c>
      <c r="N68" s="83">
        <v>2</v>
      </c>
      <c r="O68" s="136">
        <f t="shared" si="9"/>
        <v>0</v>
      </c>
      <c r="P68" s="129"/>
      <c r="Q68" s="89"/>
      <c r="R68" s="142"/>
      <c r="S68" s="177">
        <v>0</v>
      </c>
      <c r="T68" s="83">
        <v>1</v>
      </c>
      <c r="U68" s="143">
        <f>SUM(S68)</f>
        <v>0</v>
      </c>
      <c r="V68" s="129"/>
      <c r="W68" s="89"/>
      <c r="X68" s="144"/>
      <c r="Y68" s="129"/>
      <c r="Z68" s="89"/>
      <c r="AA68" s="144"/>
      <c r="AB68" s="129"/>
      <c r="AC68" s="90"/>
      <c r="AD68" s="144"/>
      <c r="AE68" s="178">
        <v>0</v>
      </c>
      <c r="AF68" s="83">
        <v>4</v>
      </c>
      <c r="AG68" s="136">
        <f t="shared" si="3"/>
        <v>0</v>
      </c>
      <c r="AH68" s="155">
        <f t="shared" si="4"/>
        <v>0</v>
      </c>
    </row>
    <row r="69" spans="1:34" ht="15.6" x14ac:dyDescent="0.25">
      <c r="A69" s="161">
        <v>1.64</v>
      </c>
      <c r="B69" s="49" t="s">
        <v>122</v>
      </c>
      <c r="C69" s="49" t="s">
        <v>193</v>
      </c>
      <c r="D69" s="117" t="s">
        <v>28</v>
      </c>
      <c r="E69" s="176">
        <v>0</v>
      </c>
      <c r="F69" s="83">
        <v>1</v>
      </c>
      <c r="G69" s="51">
        <v>4</v>
      </c>
      <c r="H69" s="55">
        <f t="shared" si="0"/>
        <v>0</v>
      </c>
      <c r="I69" s="176">
        <v>0</v>
      </c>
      <c r="J69" s="83">
        <v>3</v>
      </c>
      <c r="K69" s="51">
        <v>4</v>
      </c>
      <c r="L69" s="55">
        <f t="shared" si="1"/>
        <v>0</v>
      </c>
      <c r="M69" s="177">
        <v>0</v>
      </c>
      <c r="N69" s="83">
        <v>2</v>
      </c>
      <c r="O69" s="136">
        <f t="shared" si="9"/>
        <v>0</v>
      </c>
      <c r="P69" s="129"/>
      <c r="Q69" s="89"/>
      <c r="R69" s="142"/>
      <c r="S69" s="129"/>
      <c r="T69" s="89"/>
      <c r="U69" s="144"/>
      <c r="V69" s="129"/>
      <c r="W69" s="89"/>
      <c r="X69" s="144"/>
      <c r="Y69" s="129"/>
      <c r="Z69" s="89"/>
      <c r="AA69" s="144"/>
      <c r="AB69" s="129"/>
      <c r="AC69" s="90"/>
      <c r="AD69" s="144"/>
      <c r="AE69" s="178">
        <v>0</v>
      </c>
      <c r="AF69" s="83">
        <v>5</v>
      </c>
      <c r="AG69" s="136">
        <f t="shared" si="3"/>
        <v>0</v>
      </c>
      <c r="AH69" s="155">
        <f t="shared" si="4"/>
        <v>0</v>
      </c>
    </row>
    <row r="70" spans="1:34" ht="15.6" x14ac:dyDescent="0.25">
      <c r="A70" s="161">
        <v>1.65</v>
      </c>
      <c r="B70" s="49" t="s">
        <v>122</v>
      </c>
      <c r="C70" s="49" t="s">
        <v>194</v>
      </c>
      <c r="D70" s="117" t="s">
        <v>24</v>
      </c>
      <c r="E70" s="176">
        <v>0</v>
      </c>
      <c r="F70" s="83">
        <v>1</v>
      </c>
      <c r="G70" s="51">
        <v>4</v>
      </c>
      <c r="H70" s="55">
        <f t="shared" si="0"/>
        <v>0</v>
      </c>
      <c r="I70" s="176">
        <v>0</v>
      </c>
      <c r="J70" s="83">
        <v>10</v>
      </c>
      <c r="K70" s="51">
        <v>4</v>
      </c>
      <c r="L70" s="55">
        <f t="shared" si="1"/>
        <v>0</v>
      </c>
      <c r="M70" s="177">
        <v>0</v>
      </c>
      <c r="N70" s="83">
        <v>3</v>
      </c>
      <c r="O70" s="136">
        <f t="shared" si="9"/>
        <v>0</v>
      </c>
      <c r="P70" s="129"/>
      <c r="Q70" s="89"/>
      <c r="R70" s="142"/>
      <c r="S70" s="129"/>
      <c r="T70" s="89"/>
      <c r="U70" s="144"/>
      <c r="V70" s="129"/>
      <c r="W70" s="89"/>
      <c r="X70" s="144"/>
      <c r="Y70" s="129"/>
      <c r="Z70" s="89"/>
      <c r="AA70" s="144"/>
      <c r="AB70" s="129"/>
      <c r="AC70" s="90"/>
      <c r="AD70" s="144"/>
      <c r="AE70" s="178">
        <v>0</v>
      </c>
      <c r="AF70" s="83">
        <v>18</v>
      </c>
      <c r="AG70" s="136">
        <f t="shared" si="3"/>
        <v>0</v>
      </c>
      <c r="AH70" s="155">
        <f t="shared" si="4"/>
        <v>0</v>
      </c>
    </row>
    <row r="71" spans="1:34" ht="15.6" x14ac:dyDescent="0.25">
      <c r="A71" s="161">
        <v>1.66</v>
      </c>
      <c r="B71" s="49" t="s">
        <v>122</v>
      </c>
      <c r="C71" s="49" t="s">
        <v>195</v>
      </c>
      <c r="D71" s="117" t="s">
        <v>33</v>
      </c>
      <c r="E71" s="176">
        <v>0</v>
      </c>
      <c r="F71" s="83">
        <v>1</v>
      </c>
      <c r="G71" s="51">
        <v>4</v>
      </c>
      <c r="H71" s="55">
        <f t="shared" ref="H71:H115" si="13">SUM(G71*E71)</f>
        <v>0</v>
      </c>
      <c r="I71" s="176">
        <v>0</v>
      </c>
      <c r="J71" s="83">
        <v>8</v>
      </c>
      <c r="K71" s="51">
        <v>4</v>
      </c>
      <c r="L71" s="55">
        <f t="shared" ref="L71:L134" si="14">SUM(K71*I71)</f>
        <v>0</v>
      </c>
      <c r="M71" s="177">
        <v>0</v>
      </c>
      <c r="N71" s="83">
        <v>29</v>
      </c>
      <c r="O71" s="136">
        <f t="shared" si="9"/>
        <v>0</v>
      </c>
      <c r="P71" s="129"/>
      <c r="Q71" s="89"/>
      <c r="R71" s="142"/>
      <c r="S71" s="129"/>
      <c r="T71" s="89"/>
      <c r="U71" s="144"/>
      <c r="V71" s="129"/>
      <c r="W71" s="89"/>
      <c r="X71" s="144"/>
      <c r="Y71" s="129"/>
      <c r="Z71" s="89"/>
      <c r="AA71" s="144"/>
      <c r="AB71" s="129"/>
      <c r="AC71" s="90"/>
      <c r="AD71" s="144"/>
      <c r="AE71" s="178">
        <v>0</v>
      </c>
      <c r="AF71" s="83">
        <v>18</v>
      </c>
      <c r="AG71" s="136">
        <f t="shared" ref="AG71:AG115" si="15">SUM(AE71)</f>
        <v>0</v>
      </c>
      <c r="AH71" s="155">
        <f t="shared" ref="AH71:AH134" si="16">SUM(H71+L71+M71+P71+S71+V71+Y71+AB71+AE71)</f>
        <v>0</v>
      </c>
    </row>
    <row r="72" spans="1:34" ht="15.6" x14ac:dyDescent="0.25">
      <c r="A72" s="161">
        <v>1.67</v>
      </c>
      <c r="B72" s="49" t="s">
        <v>122</v>
      </c>
      <c r="C72" s="49" t="s">
        <v>196</v>
      </c>
      <c r="D72" s="117" t="s">
        <v>33</v>
      </c>
      <c r="E72" s="176">
        <v>0</v>
      </c>
      <c r="F72" s="83">
        <v>1</v>
      </c>
      <c r="G72" s="51">
        <v>4</v>
      </c>
      <c r="H72" s="55">
        <f t="shared" si="13"/>
        <v>0</v>
      </c>
      <c r="I72" s="176">
        <v>0</v>
      </c>
      <c r="J72" s="83">
        <v>8</v>
      </c>
      <c r="K72" s="51">
        <v>4</v>
      </c>
      <c r="L72" s="55">
        <f t="shared" si="14"/>
        <v>0</v>
      </c>
      <c r="M72" s="177">
        <v>0</v>
      </c>
      <c r="N72" s="83">
        <v>0</v>
      </c>
      <c r="O72" s="136">
        <f t="shared" si="9"/>
        <v>0</v>
      </c>
      <c r="P72" s="129"/>
      <c r="Q72" s="89"/>
      <c r="R72" s="142"/>
      <c r="S72" s="129"/>
      <c r="T72" s="89"/>
      <c r="U72" s="144"/>
      <c r="V72" s="129"/>
      <c r="W72" s="89"/>
      <c r="X72" s="144"/>
      <c r="Y72" s="129"/>
      <c r="Z72" s="89"/>
      <c r="AA72" s="144"/>
      <c r="AB72" s="129"/>
      <c r="AC72" s="90"/>
      <c r="AD72" s="144"/>
      <c r="AE72" s="178">
        <v>0</v>
      </c>
      <c r="AF72" s="83">
        <v>18</v>
      </c>
      <c r="AG72" s="136">
        <f t="shared" si="15"/>
        <v>0</v>
      </c>
      <c r="AH72" s="155">
        <f t="shared" si="16"/>
        <v>0</v>
      </c>
    </row>
    <row r="73" spans="1:34" ht="15.6" x14ac:dyDescent="0.25">
      <c r="A73" s="161">
        <v>1.68</v>
      </c>
      <c r="B73" s="49" t="s">
        <v>122</v>
      </c>
      <c r="C73" s="49" t="s">
        <v>197</v>
      </c>
      <c r="D73" s="117" t="s">
        <v>33</v>
      </c>
      <c r="E73" s="176">
        <v>0</v>
      </c>
      <c r="F73" s="83">
        <v>1</v>
      </c>
      <c r="G73" s="51">
        <v>4</v>
      </c>
      <c r="H73" s="55">
        <f t="shared" si="13"/>
        <v>0</v>
      </c>
      <c r="I73" s="176">
        <v>0</v>
      </c>
      <c r="J73" s="83">
        <v>8</v>
      </c>
      <c r="K73" s="51">
        <v>4</v>
      </c>
      <c r="L73" s="55">
        <f t="shared" si="14"/>
        <v>0</v>
      </c>
      <c r="M73" s="177">
        <v>0</v>
      </c>
      <c r="N73" s="83">
        <v>0</v>
      </c>
      <c r="O73" s="136">
        <f t="shared" si="9"/>
        <v>0</v>
      </c>
      <c r="P73" s="129"/>
      <c r="Q73" s="89"/>
      <c r="R73" s="142"/>
      <c r="S73" s="129"/>
      <c r="T73" s="89"/>
      <c r="U73" s="144"/>
      <c r="V73" s="129"/>
      <c r="W73" s="89"/>
      <c r="X73" s="144"/>
      <c r="Y73" s="129"/>
      <c r="Z73" s="89"/>
      <c r="AA73" s="144"/>
      <c r="AB73" s="129"/>
      <c r="AC73" s="90"/>
      <c r="AD73" s="144"/>
      <c r="AE73" s="178">
        <v>0</v>
      </c>
      <c r="AF73" s="83">
        <v>18</v>
      </c>
      <c r="AG73" s="136">
        <f t="shared" si="15"/>
        <v>0</v>
      </c>
      <c r="AH73" s="155">
        <f t="shared" si="16"/>
        <v>0</v>
      </c>
    </row>
    <row r="74" spans="1:34" ht="15.6" x14ac:dyDescent="0.25">
      <c r="A74" s="161">
        <v>1.69</v>
      </c>
      <c r="B74" s="49" t="s">
        <v>122</v>
      </c>
      <c r="C74" s="49" t="s">
        <v>198</v>
      </c>
      <c r="D74" s="117" t="s">
        <v>199</v>
      </c>
      <c r="E74" s="176">
        <v>0</v>
      </c>
      <c r="F74" s="83">
        <v>1</v>
      </c>
      <c r="G74" s="51">
        <v>4</v>
      </c>
      <c r="H74" s="55">
        <f t="shared" si="13"/>
        <v>0</v>
      </c>
      <c r="I74" s="176">
        <v>0</v>
      </c>
      <c r="J74" s="83">
        <v>36</v>
      </c>
      <c r="K74" s="51">
        <v>4</v>
      </c>
      <c r="L74" s="55">
        <f t="shared" si="14"/>
        <v>0</v>
      </c>
      <c r="M74" s="177">
        <v>0</v>
      </c>
      <c r="N74" s="83">
        <v>11</v>
      </c>
      <c r="O74" s="136">
        <f t="shared" si="9"/>
        <v>0</v>
      </c>
      <c r="P74" s="129"/>
      <c r="Q74" s="89"/>
      <c r="R74" s="142"/>
      <c r="S74" s="129"/>
      <c r="T74" s="89"/>
      <c r="U74" s="144"/>
      <c r="V74" s="129"/>
      <c r="W74" s="89"/>
      <c r="X74" s="144"/>
      <c r="Y74" s="177">
        <v>0</v>
      </c>
      <c r="Z74" s="83">
        <v>1</v>
      </c>
      <c r="AA74" s="143">
        <f>SUM(Y74)</f>
        <v>0</v>
      </c>
      <c r="AB74" s="177">
        <v>0</v>
      </c>
      <c r="AC74" s="102">
        <v>1</v>
      </c>
      <c r="AD74" s="143">
        <f>SUM(AB74)</f>
        <v>0</v>
      </c>
      <c r="AE74" s="178">
        <v>0</v>
      </c>
      <c r="AF74" s="83">
        <v>30</v>
      </c>
      <c r="AG74" s="136">
        <f t="shared" si="15"/>
        <v>0</v>
      </c>
      <c r="AH74" s="155">
        <f t="shared" si="16"/>
        <v>0</v>
      </c>
    </row>
    <row r="75" spans="1:34" ht="15.6" x14ac:dyDescent="0.25">
      <c r="A75" s="161">
        <v>1.7</v>
      </c>
      <c r="B75" s="49" t="s">
        <v>122</v>
      </c>
      <c r="C75" s="49" t="s">
        <v>200</v>
      </c>
      <c r="D75" s="117" t="s">
        <v>199</v>
      </c>
      <c r="E75" s="176">
        <v>0</v>
      </c>
      <c r="F75" s="83">
        <v>1</v>
      </c>
      <c r="G75" s="51">
        <v>4</v>
      </c>
      <c r="H75" s="55">
        <f t="shared" si="13"/>
        <v>0</v>
      </c>
      <c r="I75" s="176">
        <v>0</v>
      </c>
      <c r="J75" s="83">
        <v>36</v>
      </c>
      <c r="K75" s="51">
        <v>4</v>
      </c>
      <c r="L75" s="55">
        <f t="shared" si="14"/>
        <v>0</v>
      </c>
      <c r="M75" s="177">
        <v>0</v>
      </c>
      <c r="N75" s="83">
        <v>11</v>
      </c>
      <c r="O75" s="136">
        <f t="shared" si="9"/>
        <v>0</v>
      </c>
      <c r="P75" s="129"/>
      <c r="Q75" s="89"/>
      <c r="R75" s="142"/>
      <c r="S75" s="129"/>
      <c r="T75" s="89"/>
      <c r="U75" s="144"/>
      <c r="V75" s="129"/>
      <c r="W75" s="89"/>
      <c r="X75" s="144"/>
      <c r="Y75" s="177">
        <v>0</v>
      </c>
      <c r="Z75" s="83">
        <v>1</v>
      </c>
      <c r="AA75" s="143">
        <f>SUM(Y75)</f>
        <v>0</v>
      </c>
      <c r="AB75" s="177">
        <v>0</v>
      </c>
      <c r="AC75" s="102">
        <v>1</v>
      </c>
      <c r="AD75" s="143">
        <f>SUM(AB75)</f>
        <v>0</v>
      </c>
      <c r="AE75" s="178">
        <v>0</v>
      </c>
      <c r="AF75" s="83">
        <v>30</v>
      </c>
      <c r="AG75" s="136">
        <f t="shared" si="15"/>
        <v>0</v>
      </c>
      <c r="AH75" s="155">
        <f t="shared" si="16"/>
        <v>0</v>
      </c>
    </row>
    <row r="76" spans="1:34" ht="15.6" x14ac:dyDescent="0.25">
      <c r="A76" s="161">
        <v>1.71</v>
      </c>
      <c r="B76" s="49" t="s">
        <v>122</v>
      </c>
      <c r="C76" s="49" t="s">
        <v>201</v>
      </c>
      <c r="D76" s="117" t="s">
        <v>202</v>
      </c>
      <c r="E76" s="176">
        <v>0</v>
      </c>
      <c r="F76" s="83">
        <v>1</v>
      </c>
      <c r="G76" s="51">
        <v>4</v>
      </c>
      <c r="H76" s="55">
        <f t="shared" si="13"/>
        <v>0</v>
      </c>
      <c r="I76" s="176">
        <v>0</v>
      </c>
      <c r="J76" s="83">
        <v>8</v>
      </c>
      <c r="K76" s="51">
        <v>4</v>
      </c>
      <c r="L76" s="55">
        <f t="shared" si="14"/>
        <v>0</v>
      </c>
      <c r="M76" s="177">
        <v>0</v>
      </c>
      <c r="N76" s="83">
        <v>2</v>
      </c>
      <c r="O76" s="136">
        <f t="shared" si="9"/>
        <v>0</v>
      </c>
      <c r="P76" s="129"/>
      <c r="Q76" s="89"/>
      <c r="R76" s="142"/>
      <c r="S76" s="129"/>
      <c r="T76" s="89"/>
      <c r="U76" s="144"/>
      <c r="V76" s="129"/>
      <c r="W76" s="89"/>
      <c r="X76" s="144"/>
      <c r="Y76" s="129"/>
      <c r="Z76" s="89"/>
      <c r="AA76" s="144"/>
      <c r="AB76" s="129"/>
      <c r="AC76" s="90"/>
      <c r="AD76" s="144"/>
      <c r="AE76" s="178">
        <v>0</v>
      </c>
      <c r="AF76" s="83">
        <v>6</v>
      </c>
      <c r="AG76" s="136">
        <f t="shared" si="15"/>
        <v>0</v>
      </c>
      <c r="AH76" s="155">
        <f t="shared" si="16"/>
        <v>0</v>
      </c>
    </row>
    <row r="77" spans="1:34" ht="15.6" x14ac:dyDescent="0.25">
      <c r="A77" s="161">
        <v>1.72</v>
      </c>
      <c r="B77" s="49" t="s">
        <v>122</v>
      </c>
      <c r="C77" s="49" t="s">
        <v>203</v>
      </c>
      <c r="D77" s="117" t="s">
        <v>202</v>
      </c>
      <c r="E77" s="176">
        <v>0</v>
      </c>
      <c r="F77" s="83">
        <v>1</v>
      </c>
      <c r="G77" s="51">
        <v>4</v>
      </c>
      <c r="H77" s="55">
        <f t="shared" si="13"/>
        <v>0</v>
      </c>
      <c r="I77" s="176">
        <v>0</v>
      </c>
      <c r="J77" s="83">
        <v>8</v>
      </c>
      <c r="K77" s="51">
        <v>4</v>
      </c>
      <c r="L77" s="55">
        <f t="shared" si="14"/>
        <v>0</v>
      </c>
      <c r="M77" s="177">
        <v>0</v>
      </c>
      <c r="N77" s="83">
        <v>2</v>
      </c>
      <c r="O77" s="136">
        <f t="shared" si="9"/>
        <v>0</v>
      </c>
      <c r="P77" s="129"/>
      <c r="Q77" s="89"/>
      <c r="R77" s="142"/>
      <c r="S77" s="129"/>
      <c r="T77" s="89"/>
      <c r="U77" s="144"/>
      <c r="V77" s="129"/>
      <c r="W77" s="89"/>
      <c r="X77" s="144"/>
      <c r="Y77" s="129"/>
      <c r="Z77" s="89"/>
      <c r="AA77" s="144"/>
      <c r="AB77" s="129"/>
      <c r="AC77" s="90"/>
      <c r="AD77" s="144"/>
      <c r="AE77" s="178">
        <v>0</v>
      </c>
      <c r="AF77" s="83">
        <v>6</v>
      </c>
      <c r="AG77" s="136">
        <f t="shared" si="15"/>
        <v>0</v>
      </c>
      <c r="AH77" s="155">
        <f t="shared" si="16"/>
        <v>0</v>
      </c>
    </row>
    <row r="78" spans="1:34" ht="15.6" x14ac:dyDescent="0.25">
      <c r="A78" s="161">
        <v>1.73</v>
      </c>
      <c r="B78" s="49" t="s">
        <v>122</v>
      </c>
      <c r="C78" s="49" t="s">
        <v>204</v>
      </c>
      <c r="D78" s="117" t="s">
        <v>205</v>
      </c>
      <c r="E78" s="176">
        <v>0</v>
      </c>
      <c r="F78" s="83">
        <v>1</v>
      </c>
      <c r="G78" s="51">
        <v>4</v>
      </c>
      <c r="H78" s="55">
        <f t="shared" si="13"/>
        <v>0</v>
      </c>
      <c r="I78" s="176">
        <v>0</v>
      </c>
      <c r="J78" s="83">
        <v>7</v>
      </c>
      <c r="K78" s="51">
        <v>4</v>
      </c>
      <c r="L78" s="55">
        <f t="shared" si="14"/>
        <v>0</v>
      </c>
      <c r="M78" s="177">
        <v>0</v>
      </c>
      <c r="N78" s="83">
        <v>6</v>
      </c>
      <c r="O78" s="136">
        <f t="shared" si="9"/>
        <v>0</v>
      </c>
      <c r="P78" s="129"/>
      <c r="Q78" s="89"/>
      <c r="R78" s="142"/>
      <c r="S78" s="129"/>
      <c r="T78" s="89"/>
      <c r="U78" s="144"/>
      <c r="V78" s="129"/>
      <c r="W78" s="89"/>
      <c r="X78" s="144"/>
      <c r="Y78" s="129"/>
      <c r="Z78" s="89"/>
      <c r="AA78" s="144"/>
      <c r="AB78" s="129"/>
      <c r="AC78" s="90"/>
      <c r="AD78" s="144"/>
      <c r="AE78" s="178">
        <v>0</v>
      </c>
      <c r="AF78" s="83">
        <v>12</v>
      </c>
      <c r="AG78" s="136">
        <f t="shared" si="15"/>
        <v>0</v>
      </c>
      <c r="AH78" s="155">
        <f t="shared" si="16"/>
        <v>0</v>
      </c>
    </row>
    <row r="79" spans="1:34" ht="15.6" x14ac:dyDescent="0.25">
      <c r="A79" s="161">
        <v>1.74</v>
      </c>
      <c r="B79" s="49" t="s">
        <v>122</v>
      </c>
      <c r="C79" s="49" t="s">
        <v>206</v>
      </c>
      <c r="D79" s="117" t="s">
        <v>205</v>
      </c>
      <c r="E79" s="176">
        <v>0</v>
      </c>
      <c r="F79" s="83">
        <v>1</v>
      </c>
      <c r="G79" s="51">
        <v>4</v>
      </c>
      <c r="H79" s="55">
        <f t="shared" si="13"/>
        <v>0</v>
      </c>
      <c r="I79" s="176">
        <v>0</v>
      </c>
      <c r="J79" s="83">
        <v>7</v>
      </c>
      <c r="K79" s="51">
        <v>4</v>
      </c>
      <c r="L79" s="55">
        <f t="shared" si="14"/>
        <v>0</v>
      </c>
      <c r="M79" s="177">
        <v>0</v>
      </c>
      <c r="N79" s="83">
        <v>6</v>
      </c>
      <c r="O79" s="136">
        <f t="shared" si="9"/>
        <v>0</v>
      </c>
      <c r="P79" s="129"/>
      <c r="Q79" s="89"/>
      <c r="R79" s="142"/>
      <c r="S79" s="129"/>
      <c r="T79" s="89"/>
      <c r="U79" s="144"/>
      <c r="V79" s="129"/>
      <c r="W79" s="89"/>
      <c r="X79" s="144"/>
      <c r="Y79" s="129"/>
      <c r="Z79" s="89"/>
      <c r="AA79" s="144"/>
      <c r="AB79" s="129"/>
      <c r="AC79" s="90"/>
      <c r="AD79" s="144"/>
      <c r="AE79" s="178">
        <v>0</v>
      </c>
      <c r="AF79" s="83">
        <v>12</v>
      </c>
      <c r="AG79" s="136">
        <f t="shared" si="15"/>
        <v>0</v>
      </c>
      <c r="AH79" s="155">
        <f t="shared" si="16"/>
        <v>0</v>
      </c>
    </row>
    <row r="80" spans="1:34" ht="15.6" x14ac:dyDescent="0.25">
      <c r="A80" s="161">
        <v>1.75</v>
      </c>
      <c r="B80" s="49" t="s">
        <v>122</v>
      </c>
      <c r="C80" s="49" t="s">
        <v>207</v>
      </c>
      <c r="D80" s="117" t="s">
        <v>205</v>
      </c>
      <c r="E80" s="176">
        <v>0</v>
      </c>
      <c r="F80" s="83">
        <v>1</v>
      </c>
      <c r="G80" s="51">
        <v>4</v>
      </c>
      <c r="H80" s="55">
        <f t="shared" si="13"/>
        <v>0</v>
      </c>
      <c r="I80" s="176">
        <v>0</v>
      </c>
      <c r="J80" s="83">
        <v>7</v>
      </c>
      <c r="K80" s="51">
        <v>4</v>
      </c>
      <c r="L80" s="55">
        <f t="shared" si="14"/>
        <v>0</v>
      </c>
      <c r="M80" s="177">
        <v>0</v>
      </c>
      <c r="N80" s="83">
        <v>6</v>
      </c>
      <c r="O80" s="136">
        <f t="shared" si="9"/>
        <v>0</v>
      </c>
      <c r="P80" s="129"/>
      <c r="Q80" s="89"/>
      <c r="R80" s="142"/>
      <c r="S80" s="129"/>
      <c r="T80" s="89"/>
      <c r="U80" s="144"/>
      <c r="V80" s="129"/>
      <c r="W80" s="89"/>
      <c r="X80" s="144"/>
      <c r="Y80" s="129"/>
      <c r="Z80" s="89"/>
      <c r="AA80" s="144"/>
      <c r="AB80" s="129"/>
      <c r="AC80" s="90"/>
      <c r="AD80" s="144"/>
      <c r="AE80" s="178">
        <v>0</v>
      </c>
      <c r="AF80" s="83">
        <v>12</v>
      </c>
      <c r="AG80" s="136">
        <f t="shared" si="15"/>
        <v>0</v>
      </c>
      <c r="AH80" s="155">
        <f t="shared" si="16"/>
        <v>0</v>
      </c>
    </row>
    <row r="81" spans="1:34" ht="15.6" x14ac:dyDescent="0.25">
      <c r="A81" s="161">
        <v>1.76</v>
      </c>
      <c r="B81" s="49" t="s">
        <v>122</v>
      </c>
      <c r="C81" s="49" t="s">
        <v>208</v>
      </c>
      <c r="D81" s="117" t="s">
        <v>26</v>
      </c>
      <c r="E81" s="176">
        <v>0</v>
      </c>
      <c r="F81" s="83">
        <v>1</v>
      </c>
      <c r="G81" s="51">
        <v>4</v>
      </c>
      <c r="H81" s="55">
        <f t="shared" si="13"/>
        <v>0</v>
      </c>
      <c r="I81" s="176">
        <v>0</v>
      </c>
      <c r="J81" s="83">
        <v>15</v>
      </c>
      <c r="K81" s="51">
        <v>4</v>
      </c>
      <c r="L81" s="55">
        <f t="shared" si="14"/>
        <v>0</v>
      </c>
      <c r="M81" s="177">
        <v>0</v>
      </c>
      <c r="N81" s="83">
        <v>8</v>
      </c>
      <c r="O81" s="136">
        <f t="shared" si="9"/>
        <v>0</v>
      </c>
      <c r="P81" s="129"/>
      <c r="Q81" s="89"/>
      <c r="R81" s="142"/>
      <c r="S81" s="129"/>
      <c r="T81" s="89"/>
      <c r="U81" s="144"/>
      <c r="V81" s="129"/>
      <c r="W81" s="89"/>
      <c r="X81" s="144"/>
      <c r="Y81" s="129"/>
      <c r="Z81" s="89"/>
      <c r="AA81" s="144"/>
      <c r="AB81" s="129"/>
      <c r="AC81" s="90"/>
      <c r="AD81" s="144"/>
      <c r="AE81" s="178">
        <v>0</v>
      </c>
      <c r="AF81" s="83">
        <v>15</v>
      </c>
      <c r="AG81" s="136">
        <f t="shared" si="15"/>
        <v>0</v>
      </c>
      <c r="AH81" s="155">
        <f t="shared" si="16"/>
        <v>0</v>
      </c>
    </row>
    <row r="82" spans="1:34" ht="15.6" x14ac:dyDescent="0.25">
      <c r="A82" s="161">
        <v>1.77</v>
      </c>
      <c r="B82" s="49" t="s">
        <v>122</v>
      </c>
      <c r="C82" s="49" t="s">
        <v>209</v>
      </c>
      <c r="D82" s="117" t="s">
        <v>26</v>
      </c>
      <c r="E82" s="176">
        <v>0</v>
      </c>
      <c r="F82" s="83">
        <v>1</v>
      </c>
      <c r="G82" s="51">
        <v>4</v>
      </c>
      <c r="H82" s="55">
        <f t="shared" si="13"/>
        <v>0</v>
      </c>
      <c r="I82" s="176">
        <v>0</v>
      </c>
      <c r="J82" s="83">
        <v>15</v>
      </c>
      <c r="K82" s="51">
        <v>4</v>
      </c>
      <c r="L82" s="55">
        <f t="shared" si="14"/>
        <v>0</v>
      </c>
      <c r="M82" s="177">
        <v>0</v>
      </c>
      <c r="N82" s="83">
        <v>8</v>
      </c>
      <c r="O82" s="136">
        <f t="shared" si="9"/>
        <v>0</v>
      </c>
      <c r="P82" s="129"/>
      <c r="Q82" s="89"/>
      <c r="R82" s="142"/>
      <c r="S82" s="129"/>
      <c r="T82" s="89"/>
      <c r="U82" s="144"/>
      <c r="V82" s="129"/>
      <c r="W82" s="89"/>
      <c r="X82" s="144"/>
      <c r="Y82" s="129"/>
      <c r="Z82" s="89"/>
      <c r="AA82" s="144"/>
      <c r="AB82" s="129"/>
      <c r="AC82" s="90"/>
      <c r="AD82" s="144"/>
      <c r="AE82" s="178">
        <v>0</v>
      </c>
      <c r="AF82" s="83">
        <v>15</v>
      </c>
      <c r="AG82" s="136">
        <f t="shared" si="15"/>
        <v>0</v>
      </c>
      <c r="AH82" s="155">
        <f t="shared" si="16"/>
        <v>0</v>
      </c>
    </row>
    <row r="83" spans="1:34" ht="15.6" x14ac:dyDescent="0.25">
      <c r="A83" s="161">
        <v>1.78</v>
      </c>
      <c r="B83" s="49" t="s">
        <v>122</v>
      </c>
      <c r="C83" s="49" t="s">
        <v>210</v>
      </c>
      <c r="D83" s="117" t="s">
        <v>26</v>
      </c>
      <c r="E83" s="176">
        <v>0</v>
      </c>
      <c r="F83" s="83">
        <v>1</v>
      </c>
      <c r="G83" s="51">
        <v>4</v>
      </c>
      <c r="H83" s="55">
        <f t="shared" si="13"/>
        <v>0</v>
      </c>
      <c r="I83" s="176">
        <v>0</v>
      </c>
      <c r="J83" s="83">
        <v>15</v>
      </c>
      <c r="K83" s="51">
        <v>4</v>
      </c>
      <c r="L83" s="55">
        <f t="shared" si="14"/>
        <v>0</v>
      </c>
      <c r="M83" s="177">
        <v>0</v>
      </c>
      <c r="N83" s="83">
        <v>8</v>
      </c>
      <c r="O83" s="136">
        <f t="shared" si="9"/>
        <v>0</v>
      </c>
      <c r="P83" s="129"/>
      <c r="Q83" s="89"/>
      <c r="R83" s="142"/>
      <c r="S83" s="129"/>
      <c r="T83" s="89"/>
      <c r="U83" s="144"/>
      <c r="V83" s="129"/>
      <c r="W83" s="89"/>
      <c r="X83" s="144"/>
      <c r="Y83" s="129"/>
      <c r="Z83" s="89"/>
      <c r="AA83" s="144"/>
      <c r="AB83" s="129"/>
      <c r="AC83" s="90"/>
      <c r="AD83" s="144"/>
      <c r="AE83" s="178">
        <v>0</v>
      </c>
      <c r="AF83" s="83">
        <v>15</v>
      </c>
      <c r="AG83" s="136">
        <f t="shared" si="15"/>
        <v>0</v>
      </c>
      <c r="AH83" s="155">
        <f t="shared" si="16"/>
        <v>0</v>
      </c>
    </row>
    <row r="84" spans="1:34" ht="15.6" x14ac:dyDescent="0.25">
      <c r="A84" s="161">
        <v>1.79</v>
      </c>
      <c r="B84" s="49" t="s">
        <v>122</v>
      </c>
      <c r="C84" s="49" t="s">
        <v>211</v>
      </c>
      <c r="D84" s="117" t="s">
        <v>26</v>
      </c>
      <c r="E84" s="176">
        <v>0</v>
      </c>
      <c r="F84" s="83">
        <v>1</v>
      </c>
      <c r="G84" s="51">
        <v>4</v>
      </c>
      <c r="H84" s="55">
        <f t="shared" si="13"/>
        <v>0</v>
      </c>
      <c r="I84" s="176">
        <v>0</v>
      </c>
      <c r="J84" s="83">
        <v>15</v>
      </c>
      <c r="K84" s="51">
        <v>4</v>
      </c>
      <c r="L84" s="55">
        <f t="shared" si="14"/>
        <v>0</v>
      </c>
      <c r="M84" s="177">
        <v>0</v>
      </c>
      <c r="N84" s="83">
        <v>8</v>
      </c>
      <c r="O84" s="136">
        <f t="shared" si="9"/>
        <v>0</v>
      </c>
      <c r="P84" s="129"/>
      <c r="Q84" s="89"/>
      <c r="R84" s="142"/>
      <c r="S84" s="129"/>
      <c r="T84" s="89"/>
      <c r="U84" s="144"/>
      <c r="V84" s="129"/>
      <c r="W84" s="89"/>
      <c r="X84" s="144"/>
      <c r="Y84" s="177">
        <v>0</v>
      </c>
      <c r="Z84" s="83">
        <v>1</v>
      </c>
      <c r="AA84" s="143">
        <f>SUM(Y84)</f>
        <v>0</v>
      </c>
      <c r="AB84" s="129"/>
      <c r="AC84" s="90"/>
      <c r="AD84" s="144"/>
      <c r="AE84" s="178">
        <v>0</v>
      </c>
      <c r="AF84" s="83">
        <v>15</v>
      </c>
      <c r="AG84" s="136">
        <f t="shared" si="15"/>
        <v>0</v>
      </c>
      <c r="AH84" s="155">
        <f t="shared" si="16"/>
        <v>0</v>
      </c>
    </row>
    <row r="85" spans="1:34" ht="15.6" x14ac:dyDescent="0.25">
      <c r="A85" s="161">
        <v>1.8</v>
      </c>
      <c r="B85" s="49" t="s">
        <v>122</v>
      </c>
      <c r="C85" s="49" t="s">
        <v>212</v>
      </c>
      <c r="D85" s="117" t="s">
        <v>26</v>
      </c>
      <c r="E85" s="176">
        <v>0</v>
      </c>
      <c r="F85" s="83">
        <v>1</v>
      </c>
      <c r="G85" s="51">
        <v>4</v>
      </c>
      <c r="H85" s="55">
        <f t="shared" si="13"/>
        <v>0</v>
      </c>
      <c r="I85" s="176">
        <v>0</v>
      </c>
      <c r="J85" s="83">
        <v>15</v>
      </c>
      <c r="K85" s="51">
        <v>4</v>
      </c>
      <c r="L85" s="55">
        <f t="shared" si="14"/>
        <v>0</v>
      </c>
      <c r="M85" s="177">
        <v>0</v>
      </c>
      <c r="N85" s="83">
        <v>8</v>
      </c>
      <c r="O85" s="136">
        <f t="shared" si="9"/>
        <v>0</v>
      </c>
      <c r="P85" s="129"/>
      <c r="Q85" s="89"/>
      <c r="R85" s="142"/>
      <c r="S85" s="129"/>
      <c r="T85" s="89"/>
      <c r="U85" s="144"/>
      <c r="V85" s="129"/>
      <c r="W85" s="89"/>
      <c r="X85" s="144"/>
      <c r="Y85" s="177">
        <v>0</v>
      </c>
      <c r="Z85" s="83">
        <v>1</v>
      </c>
      <c r="AA85" s="143">
        <f>SUM(Y85)</f>
        <v>0</v>
      </c>
      <c r="AB85" s="129"/>
      <c r="AC85" s="90"/>
      <c r="AD85" s="144"/>
      <c r="AE85" s="178">
        <v>0</v>
      </c>
      <c r="AF85" s="83">
        <v>15</v>
      </c>
      <c r="AG85" s="136">
        <f t="shared" si="15"/>
        <v>0</v>
      </c>
      <c r="AH85" s="155">
        <f t="shared" si="16"/>
        <v>0</v>
      </c>
    </row>
    <row r="86" spans="1:34" ht="15.6" x14ac:dyDescent="0.25">
      <c r="A86" s="161">
        <v>1.81</v>
      </c>
      <c r="B86" s="49" t="s">
        <v>122</v>
      </c>
      <c r="C86" s="49" t="s">
        <v>213</v>
      </c>
      <c r="D86" s="117" t="s">
        <v>26</v>
      </c>
      <c r="E86" s="176">
        <v>0</v>
      </c>
      <c r="F86" s="83">
        <v>1</v>
      </c>
      <c r="G86" s="51">
        <v>4</v>
      </c>
      <c r="H86" s="55">
        <f t="shared" si="13"/>
        <v>0</v>
      </c>
      <c r="I86" s="176">
        <v>0</v>
      </c>
      <c r="J86" s="83">
        <v>4</v>
      </c>
      <c r="K86" s="51">
        <v>4</v>
      </c>
      <c r="L86" s="55">
        <f t="shared" si="14"/>
        <v>0</v>
      </c>
      <c r="M86" s="177">
        <v>0</v>
      </c>
      <c r="N86" s="83">
        <v>2</v>
      </c>
      <c r="O86" s="136">
        <f t="shared" si="9"/>
        <v>0</v>
      </c>
      <c r="P86" s="129"/>
      <c r="Q86" s="89"/>
      <c r="R86" s="142"/>
      <c r="S86" s="129"/>
      <c r="T86" s="89"/>
      <c r="U86" s="144"/>
      <c r="V86" s="129"/>
      <c r="W86" s="89"/>
      <c r="X86" s="144"/>
      <c r="Y86" s="129"/>
      <c r="Z86" s="89"/>
      <c r="AA86" s="144"/>
      <c r="AB86" s="129"/>
      <c r="AC86" s="90"/>
      <c r="AD86" s="144"/>
      <c r="AE86" s="178">
        <v>0</v>
      </c>
      <c r="AF86" s="83">
        <v>3</v>
      </c>
      <c r="AG86" s="136">
        <f t="shared" si="15"/>
        <v>0</v>
      </c>
      <c r="AH86" s="155">
        <f t="shared" si="16"/>
        <v>0</v>
      </c>
    </row>
    <row r="87" spans="1:34" ht="15.6" x14ac:dyDescent="0.25">
      <c r="A87" s="161">
        <v>1.82</v>
      </c>
      <c r="B87" s="49" t="s">
        <v>122</v>
      </c>
      <c r="C87" s="49" t="s">
        <v>214</v>
      </c>
      <c r="D87" s="117" t="s">
        <v>16</v>
      </c>
      <c r="E87" s="176">
        <v>0</v>
      </c>
      <c r="F87" s="83">
        <v>1</v>
      </c>
      <c r="G87" s="51">
        <v>4</v>
      </c>
      <c r="H87" s="55">
        <f t="shared" si="13"/>
        <v>0</v>
      </c>
      <c r="I87" s="176">
        <v>0</v>
      </c>
      <c r="J87" s="83">
        <v>27</v>
      </c>
      <c r="K87" s="51">
        <v>4</v>
      </c>
      <c r="L87" s="55">
        <f t="shared" si="14"/>
        <v>0</v>
      </c>
      <c r="M87" s="177">
        <v>0</v>
      </c>
      <c r="N87" s="83">
        <v>6</v>
      </c>
      <c r="O87" s="136">
        <f t="shared" si="9"/>
        <v>0</v>
      </c>
      <c r="P87" s="129"/>
      <c r="Q87" s="89"/>
      <c r="R87" s="142"/>
      <c r="S87" s="177">
        <v>0</v>
      </c>
      <c r="T87" s="83">
        <v>1</v>
      </c>
      <c r="U87" s="143">
        <f>SUM(S87)</f>
        <v>0</v>
      </c>
      <c r="V87" s="129"/>
      <c r="W87" s="89"/>
      <c r="X87" s="144"/>
      <c r="Y87" s="177">
        <v>0</v>
      </c>
      <c r="Z87" s="83">
        <v>1</v>
      </c>
      <c r="AA87" s="143">
        <f>SUM(Y87)</f>
        <v>0</v>
      </c>
      <c r="AB87" s="177">
        <v>0</v>
      </c>
      <c r="AC87" s="102">
        <v>1</v>
      </c>
      <c r="AD87" s="143">
        <f>SUM(AB87)</f>
        <v>0</v>
      </c>
      <c r="AE87" s="178">
        <v>0</v>
      </c>
      <c r="AF87" s="83">
        <v>25</v>
      </c>
      <c r="AG87" s="136">
        <f t="shared" si="15"/>
        <v>0</v>
      </c>
      <c r="AH87" s="155">
        <f t="shared" si="16"/>
        <v>0</v>
      </c>
    </row>
    <row r="88" spans="1:34" ht="15.6" x14ac:dyDescent="0.25">
      <c r="A88" s="161">
        <v>1.83</v>
      </c>
      <c r="B88" s="49" t="s">
        <v>122</v>
      </c>
      <c r="C88" s="49" t="s">
        <v>215</v>
      </c>
      <c r="D88" s="117" t="s">
        <v>16</v>
      </c>
      <c r="E88" s="176">
        <v>0</v>
      </c>
      <c r="F88" s="83">
        <v>1</v>
      </c>
      <c r="G88" s="51">
        <v>4</v>
      </c>
      <c r="H88" s="55">
        <f t="shared" si="13"/>
        <v>0</v>
      </c>
      <c r="I88" s="176">
        <v>0</v>
      </c>
      <c r="J88" s="83">
        <v>27</v>
      </c>
      <c r="K88" s="51">
        <v>4</v>
      </c>
      <c r="L88" s="55">
        <f t="shared" si="14"/>
        <v>0</v>
      </c>
      <c r="M88" s="177">
        <v>0</v>
      </c>
      <c r="N88" s="83">
        <v>5</v>
      </c>
      <c r="O88" s="136">
        <f t="shared" si="9"/>
        <v>0</v>
      </c>
      <c r="P88" s="129"/>
      <c r="Q88" s="89"/>
      <c r="R88" s="142"/>
      <c r="S88" s="177">
        <v>0</v>
      </c>
      <c r="T88" s="83">
        <v>1</v>
      </c>
      <c r="U88" s="143">
        <f>SUM(S88)</f>
        <v>0</v>
      </c>
      <c r="V88" s="129"/>
      <c r="W88" s="89"/>
      <c r="X88" s="144"/>
      <c r="Y88" s="177">
        <v>0</v>
      </c>
      <c r="Z88" s="83">
        <v>1</v>
      </c>
      <c r="AA88" s="143">
        <f>SUM(Y88)</f>
        <v>0</v>
      </c>
      <c r="AB88" s="177">
        <v>0</v>
      </c>
      <c r="AC88" s="102">
        <v>1</v>
      </c>
      <c r="AD88" s="143">
        <f>SUM(AB88)</f>
        <v>0</v>
      </c>
      <c r="AE88" s="178">
        <v>0</v>
      </c>
      <c r="AF88" s="83">
        <v>25</v>
      </c>
      <c r="AG88" s="136">
        <f t="shared" si="15"/>
        <v>0</v>
      </c>
      <c r="AH88" s="155">
        <f t="shared" si="16"/>
        <v>0</v>
      </c>
    </row>
    <row r="89" spans="1:34" ht="15.6" x14ac:dyDescent="0.25">
      <c r="A89" s="161">
        <v>1.84</v>
      </c>
      <c r="B89" s="49" t="s">
        <v>122</v>
      </c>
      <c r="C89" s="49" t="s">
        <v>216</v>
      </c>
      <c r="D89" s="117" t="s">
        <v>32</v>
      </c>
      <c r="E89" s="176">
        <v>0</v>
      </c>
      <c r="F89" s="83">
        <v>1</v>
      </c>
      <c r="G89" s="51">
        <v>4</v>
      </c>
      <c r="H89" s="55">
        <f t="shared" si="13"/>
        <v>0</v>
      </c>
      <c r="I89" s="176">
        <v>0</v>
      </c>
      <c r="J89" s="83">
        <v>9</v>
      </c>
      <c r="K89" s="51">
        <v>4</v>
      </c>
      <c r="L89" s="55">
        <f t="shared" si="14"/>
        <v>0</v>
      </c>
      <c r="M89" s="177">
        <v>0</v>
      </c>
      <c r="N89" s="83">
        <v>4</v>
      </c>
      <c r="O89" s="136">
        <f t="shared" si="9"/>
        <v>0</v>
      </c>
      <c r="P89" s="129"/>
      <c r="Q89" s="89"/>
      <c r="R89" s="142"/>
      <c r="S89" s="129"/>
      <c r="T89" s="89"/>
      <c r="U89" s="144"/>
      <c r="V89" s="129"/>
      <c r="W89" s="89"/>
      <c r="X89" s="144"/>
      <c r="Y89" s="129"/>
      <c r="Z89" s="89"/>
      <c r="AA89" s="144"/>
      <c r="AB89" s="129"/>
      <c r="AC89" s="90"/>
      <c r="AD89" s="144"/>
      <c r="AE89" s="178">
        <v>0</v>
      </c>
      <c r="AF89" s="83">
        <v>8</v>
      </c>
      <c r="AG89" s="136">
        <f t="shared" si="15"/>
        <v>0</v>
      </c>
      <c r="AH89" s="155">
        <f t="shared" si="16"/>
        <v>0</v>
      </c>
    </row>
    <row r="90" spans="1:34" ht="15.6" x14ac:dyDescent="0.25">
      <c r="A90" s="161">
        <v>1.85</v>
      </c>
      <c r="B90" s="49" t="s">
        <v>122</v>
      </c>
      <c r="C90" s="49" t="s">
        <v>217</v>
      </c>
      <c r="D90" s="117" t="s">
        <v>32</v>
      </c>
      <c r="E90" s="176">
        <v>0</v>
      </c>
      <c r="F90" s="83">
        <v>1</v>
      </c>
      <c r="G90" s="51">
        <v>4</v>
      </c>
      <c r="H90" s="55">
        <f t="shared" si="13"/>
        <v>0</v>
      </c>
      <c r="I90" s="176">
        <v>0</v>
      </c>
      <c r="J90" s="83">
        <v>9</v>
      </c>
      <c r="K90" s="51">
        <v>4</v>
      </c>
      <c r="L90" s="55">
        <f t="shared" si="14"/>
        <v>0</v>
      </c>
      <c r="M90" s="177">
        <v>0</v>
      </c>
      <c r="N90" s="83">
        <v>2</v>
      </c>
      <c r="O90" s="136">
        <f t="shared" si="9"/>
        <v>0</v>
      </c>
      <c r="P90" s="129"/>
      <c r="Q90" s="89"/>
      <c r="R90" s="142"/>
      <c r="S90" s="129"/>
      <c r="T90" s="89"/>
      <c r="U90" s="144"/>
      <c r="V90" s="129"/>
      <c r="W90" s="89"/>
      <c r="X90" s="144"/>
      <c r="Y90" s="129"/>
      <c r="Z90" s="89"/>
      <c r="AA90" s="144"/>
      <c r="AB90" s="129"/>
      <c r="AC90" s="90"/>
      <c r="AD90" s="144"/>
      <c r="AE90" s="178">
        <v>0</v>
      </c>
      <c r="AF90" s="83">
        <v>8</v>
      </c>
      <c r="AG90" s="136">
        <f t="shared" si="15"/>
        <v>0</v>
      </c>
      <c r="AH90" s="155">
        <f t="shared" si="16"/>
        <v>0</v>
      </c>
    </row>
    <row r="91" spans="1:34" ht="15.6" x14ac:dyDescent="0.25">
      <c r="A91" s="161">
        <v>1.86</v>
      </c>
      <c r="B91" s="49" t="s">
        <v>122</v>
      </c>
      <c r="C91" s="49" t="s">
        <v>218</v>
      </c>
      <c r="D91" s="117" t="s">
        <v>219</v>
      </c>
      <c r="E91" s="176">
        <v>0</v>
      </c>
      <c r="F91" s="83">
        <v>1</v>
      </c>
      <c r="G91" s="51">
        <v>4</v>
      </c>
      <c r="H91" s="55">
        <f t="shared" si="13"/>
        <v>0</v>
      </c>
      <c r="I91" s="176">
        <v>0</v>
      </c>
      <c r="J91" s="83">
        <v>25</v>
      </c>
      <c r="K91" s="51">
        <v>4</v>
      </c>
      <c r="L91" s="55">
        <f t="shared" si="14"/>
        <v>0</v>
      </c>
      <c r="M91" s="177">
        <v>0</v>
      </c>
      <c r="N91" s="83">
        <v>8</v>
      </c>
      <c r="O91" s="136">
        <f t="shared" si="9"/>
        <v>0</v>
      </c>
      <c r="P91" s="129"/>
      <c r="Q91" s="89"/>
      <c r="R91" s="142"/>
      <c r="S91" s="129"/>
      <c r="T91" s="89"/>
      <c r="U91" s="144"/>
      <c r="V91" s="129"/>
      <c r="W91" s="89"/>
      <c r="X91" s="144"/>
      <c r="Y91" s="129"/>
      <c r="Z91" s="89"/>
      <c r="AA91" s="144"/>
      <c r="AB91" s="129"/>
      <c r="AC91" s="90"/>
      <c r="AD91" s="144"/>
      <c r="AE91" s="178">
        <v>0</v>
      </c>
      <c r="AF91" s="83">
        <v>80</v>
      </c>
      <c r="AG91" s="136">
        <f t="shared" si="15"/>
        <v>0</v>
      </c>
      <c r="AH91" s="155">
        <f t="shared" si="16"/>
        <v>0</v>
      </c>
    </row>
    <row r="92" spans="1:34" ht="15.6" x14ac:dyDescent="0.25">
      <c r="A92" s="161">
        <v>1.87</v>
      </c>
      <c r="B92" s="49" t="s">
        <v>122</v>
      </c>
      <c r="C92" s="49" t="s">
        <v>220</v>
      </c>
      <c r="D92" s="117" t="s">
        <v>221</v>
      </c>
      <c r="E92" s="176">
        <v>0</v>
      </c>
      <c r="F92" s="83">
        <v>1</v>
      </c>
      <c r="G92" s="51">
        <v>4</v>
      </c>
      <c r="H92" s="55">
        <f t="shared" si="13"/>
        <v>0</v>
      </c>
      <c r="I92" s="176">
        <v>0</v>
      </c>
      <c r="J92" s="83">
        <v>132</v>
      </c>
      <c r="K92" s="51">
        <v>4</v>
      </c>
      <c r="L92" s="55">
        <f t="shared" si="14"/>
        <v>0</v>
      </c>
      <c r="M92" s="177">
        <v>0</v>
      </c>
      <c r="N92" s="83">
        <v>46</v>
      </c>
      <c r="O92" s="136">
        <f t="shared" si="9"/>
        <v>0</v>
      </c>
      <c r="P92" s="129"/>
      <c r="Q92" s="89"/>
      <c r="R92" s="142"/>
      <c r="S92" s="129"/>
      <c r="T92" s="89"/>
      <c r="U92" s="144"/>
      <c r="V92" s="129"/>
      <c r="W92" s="89"/>
      <c r="X92" s="144"/>
      <c r="Y92" s="177">
        <v>0</v>
      </c>
      <c r="Z92" s="83">
        <v>3</v>
      </c>
      <c r="AA92" s="143">
        <f>SUM(Y92)</f>
        <v>0</v>
      </c>
      <c r="AB92" s="129"/>
      <c r="AC92" s="90"/>
      <c r="AD92" s="144"/>
      <c r="AE92" s="178">
        <v>0</v>
      </c>
      <c r="AF92" s="83">
        <v>212</v>
      </c>
      <c r="AG92" s="136">
        <f t="shared" si="15"/>
        <v>0</v>
      </c>
      <c r="AH92" s="155">
        <f t="shared" si="16"/>
        <v>0</v>
      </c>
    </row>
    <row r="93" spans="1:34" ht="15.6" x14ac:dyDescent="0.25">
      <c r="A93" s="161">
        <v>1.88</v>
      </c>
      <c r="B93" s="49" t="s">
        <v>122</v>
      </c>
      <c r="C93" s="49" t="s">
        <v>222</v>
      </c>
      <c r="D93" s="117" t="s">
        <v>221</v>
      </c>
      <c r="E93" s="176">
        <v>0</v>
      </c>
      <c r="F93" s="83">
        <v>1</v>
      </c>
      <c r="G93" s="51">
        <v>4</v>
      </c>
      <c r="H93" s="55">
        <f t="shared" si="13"/>
        <v>0</v>
      </c>
      <c r="I93" s="176">
        <v>0</v>
      </c>
      <c r="J93" s="83">
        <v>208</v>
      </c>
      <c r="K93" s="51">
        <v>4</v>
      </c>
      <c r="L93" s="55">
        <f t="shared" si="14"/>
        <v>0</v>
      </c>
      <c r="M93" s="177">
        <v>0</v>
      </c>
      <c r="N93" s="83">
        <v>68</v>
      </c>
      <c r="O93" s="136">
        <f t="shared" si="9"/>
        <v>0</v>
      </c>
      <c r="P93" s="129"/>
      <c r="Q93" s="89"/>
      <c r="R93" s="142"/>
      <c r="S93" s="129"/>
      <c r="T93" s="89"/>
      <c r="U93" s="144"/>
      <c r="V93" s="129"/>
      <c r="W93" s="89"/>
      <c r="X93" s="144"/>
      <c r="Y93" s="177">
        <v>0</v>
      </c>
      <c r="Z93" s="83">
        <v>3</v>
      </c>
      <c r="AA93" s="143">
        <f t="shared" ref="AA93:AA102" si="17">SUM(Y93)</f>
        <v>0</v>
      </c>
      <c r="AB93" s="129"/>
      <c r="AC93" s="90"/>
      <c r="AD93" s="144"/>
      <c r="AE93" s="178">
        <v>0</v>
      </c>
      <c r="AF93" s="83">
        <v>332</v>
      </c>
      <c r="AG93" s="136">
        <f t="shared" si="15"/>
        <v>0</v>
      </c>
      <c r="AH93" s="155">
        <f t="shared" si="16"/>
        <v>0</v>
      </c>
    </row>
    <row r="94" spans="1:34" ht="15.6" x14ac:dyDescent="0.25">
      <c r="A94" s="161">
        <v>1.89</v>
      </c>
      <c r="B94" s="49" t="s">
        <v>122</v>
      </c>
      <c r="C94" s="46" t="s">
        <v>223</v>
      </c>
      <c r="D94" s="117" t="s">
        <v>224</v>
      </c>
      <c r="E94" s="176">
        <v>0</v>
      </c>
      <c r="F94" s="83">
        <v>1</v>
      </c>
      <c r="G94" s="51">
        <v>4</v>
      </c>
      <c r="H94" s="55">
        <f t="shared" si="13"/>
        <v>0</v>
      </c>
      <c r="I94" s="176">
        <v>0</v>
      </c>
      <c r="J94" s="83">
        <v>94</v>
      </c>
      <c r="K94" s="51">
        <v>4</v>
      </c>
      <c r="L94" s="55">
        <f t="shared" si="14"/>
        <v>0</v>
      </c>
      <c r="M94" s="177">
        <v>0</v>
      </c>
      <c r="N94" s="83">
        <v>22</v>
      </c>
      <c r="O94" s="136">
        <f t="shared" si="9"/>
        <v>0</v>
      </c>
      <c r="P94" s="129"/>
      <c r="Q94" s="89"/>
      <c r="R94" s="142"/>
      <c r="S94" s="129"/>
      <c r="T94" s="89"/>
      <c r="U94" s="144"/>
      <c r="V94" s="129"/>
      <c r="W94" s="89"/>
      <c r="X94" s="144"/>
      <c r="Y94" s="177">
        <v>0</v>
      </c>
      <c r="Z94" s="83">
        <v>1</v>
      </c>
      <c r="AA94" s="143">
        <f t="shared" si="17"/>
        <v>0</v>
      </c>
      <c r="AB94" s="177">
        <v>0</v>
      </c>
      <c r="AC94" s="102">
        <v>1</v>
      </c>
      <c r="AD94" s="143">
        <f>SUM(AB94)</f>
        <v>0</v>
      </c>
      <c r="AE94" s="178">
        <v>0</v>
      </c>
      <c r="AF94" s="83">
        <v>263</v>
      </c>
      <c r="AG94" s="136">
        <f t="shared" si="15"/>
        <v>0</v>
      </c>
      <c r="AH94" s="155">
        <f t="shared" si="16"/>
        <v>0</v>
      </c>
    </row>
    <row r="95" spans="1:34" ht="15.6" x14ac:dyDescent="0.25">
      <c r="A95" s="161">
        <v>1.9</v>
      </c>
      <c r="B95" s="49" t="s">
        <v>122</v>
      </c>
      <c r="C95" s="46" t="s">
        <v>225</v>
      </c>
      <c r="D95" s="118" t="s">
        <v>226</v>
      </c>
      <c r="E95" s="176">
        <v>0</v>
      </c>
      <c r="F95" s="83">
        <v>1</v>
      </c>
      <c r="G95" s="51">
        <v>4</v>
      </c>
      <c r="H95" s="55">
        <f t="shared" si="13"/>
        <v>0</v>
      </c>
      <c r="I95" s="176">
        <v>0</v>
      </c>
      <c r="J95" s="83">
        <v>47</v>
      </c>
      <c r="K95" s="51">
        <v>4</v>
      </c>
      <c r="L95" s="55">
        <f t="shared" si="14"/>
        <v>0</v>
      </c>
      <c r="M95" s="177">
        <v>0</v>
      </c>
      <c r="N95" s="83">
        <v>28</v>
      </c>
      <c r="O95" s="136">
        <f t="shared" si="9"/>
        <v>0</v>
      </c>
      <c r="P95" s="129"/>
      <c r="Q95" s="89"/>
      <c r="R95" s="142"/>
      <c r="S95" s="129"/>
      <c r="T95" s="89"/>
      <c r="U95" s="144"/>
      <c r="V95" s="129"/>
      <c r="W95" s="89"/>
      <c r="X95" s="144"/>
      <c r="Y95" s="177">
        <v>0</v>
      </c>
      <c r="Z95" s="83">
        <v>1</v>
      </c>
      <c r="AA95" s="143">
        <f t="shared" si="17"/>
        <v>0</v>
      </c>
      <c r="AB95" s="177">
        <v>0</v>
      </c>
      <c r="AC95" s="102">
        <v>1</v>
      </c>
      <c r="AD95" s="143">
        <f t="shared" ref="AD95:AD101" si="18">SUM(AB95)</f>
        <v>0</v>
      </c>
      <c r="AE95" s="178">
        <v>0</v>
      </c>
      <c r="AF95" s="83">
        <v>87</v>
      </c>
      <c r="AG95" s="136">
        <f t="shared" si="15"/>
        <v>0</v>
      </c>
      <c r="AH95" s="155">
        <f t="shared" si="16"/>
        <v>0</v>
      </c>
    </row>
    <row r="96" spans="1:34" ht="15.6" x14ac:dyDescent="0.25">
      <c r="A96" s="161">
        <v>1.91</v>
      </c>
      <c r="B96" s="49" t="s">
        <v>122</v>
      </c>
      <c r="C96" s="46" t="s">
        <v>227</v>
      </c>
      <c r="D96" s="118" t="s">
        <v>228</v>
      </c>
      <c r="E96" s="176">
        <v>0</v>
      </c>
      <c r="F96" s="83">
        <v>1</v>
      </c>
      <c r="G96" s="51">
        <v>4</v>
      </c>
      <c r="H96" s="55">
        <f t="shared" si="13"/>
        <v>0</v>
      </c>
      <c r="I96" s="176">
        <v>0</v>
      </c>
      <c r="J96" s="83">
        <v>82</v>
      </c>
      <c r="K96" s="51">
        <v>4</v>
      </c>
      <c r="L96" s="55">
        <f t="shared" si="14"/>
        <v>0</v>
      </c>
      <c r="M96" s="177">
        <v>0</v>
      </c>
      <c r="N96" s="83">
        <v>38</v>
      </c>
      <c r="O96" s="136">
        <f t="shared" si="9"/>
        <v>0</v>
      </c>
      <c r="P96" s="129"/>
      <c r="Q96" s="89"/>
      <c r="R96" s="142"/>
      <c r="S96" s="129"/>
      <c r="T96" s="89"/>
      <c r="U96" s="144"/>
      <c r="V96" s="129"/>
      <c r="W96" s="89"/>
      <c r="X96" s="144"/>
      <c r="Y96" s="177">
        <v>0</v>
      </c>
      <c r="Z96" s="83">
        <v>1</v>
      </c>
      <c r="AA96" s="143">
        <f t="shared" si="17"/>
        <v>0</v>
      </c>
      <c r="AB96" s="177">
        <v>0</v>
      </c>
      <c r="AC96" s="102">
        <v>1</v>
      </c>
      <c r="AD96" s="143">
        <f t="shared" si="18"/>
        <v>0</v>
      </c>
      <c r="AE96" s="178">
        <v>0</v>
      </c>
      <c r="AF96" s="83">
        <v>186</v>
      </c>
      <c r="AG96" s="136">
        <f t="shared" si="15"/>
        <v>0</v>
      </c>
      <c r="AH96" s="155">
        <f t="shared" si="16"/>
        <v>0</v>
      </c>
    </row>
    <row r="97" spans="1:34" ht="15.6" x14ac:dyDescent="0.25">
      <c r="A97" s="161">
        <v>1.92</v>
      </c>
      <c r="B97" s="49" t="s">
        <v>122</v>
      </c>
      <c r="C97" s="47" t="s">
        <v>229</v>
      </c>
      <c r="D97" s="118" t="s">
        <v>230</v>
      </c>
      <c r="E97" s="176">
        <v>0</v>
      </c>
      <c r="F97" s="83">
        <v>2</v>
      </c>
      <c r="G97" s="51">
        <v>4</v>
      </c>
      <c r="H97" s="55">
        <f t="shared" si="13"/>
        <v>0</v>
      </c>
      <c r="I97" s="176">
        <v>0</v>
      </c>
      <c r="J97" s="83">
        <v>151</v>
      </c>
      <c r="K97" s="51">
        <v>4</v>
      </c>
      <c r="L97" s="55">
        <f t="shared" si="14"/>
        <v>0</v>
      </c>
      <c r="M97" s="177">
        <v>0</v>
      </c>
      <c r="N97" s="83">
        <v>22</v>
      </c>
      <c r="O97" s="136">
        <f t="shared" si="9"/>
        <v>0</v>
      </c>
      <c r="P97" s="129"/>
      <c r="Q97" s="89"/>
      <c r="R97" s="142"/>
      <c r="S97" s="129"/>
      <c r="T97" s="89"/>
      <c r="U97" s="144"/>
      <c r="V97" s="129"/>
      <c r="W97" s="89"/>
      <c r="X97" s="144"/>
      <c r="Y97" s="177">
        <v>0</v>
      </c>
      <c r="Z97" s="83">
        <v>1</v>
      </c>
      <c r="AA97" s="143">
        <f t="shared" si="17"/>
        <v>0</v>
      </c>
      <c r="AB97" s="177">
        <v>0</v>
      </c>
      <c r="AC97" s="102">
        <v>1</v>
      </c>
      <c r="AD97" s="143">
        <f t="shared" si="18"/>
        <v>0</v>
      </c>
      <c r="AE97" s="178">
        <v>0</v>
      </c>
      <c r="AF97" s="83">
        <v>323</v>
      </c>
      <c r="AG97" s="136">
        <f t="shared" si="15"/>
        <v>0</v>
      </c>
      <c r="AH97" s="155">
        <f t="shared" si="16"/>
        <v>0</v>
      </c>
    </row>
    <row r="98" spans="1:34" ht="15.6" x14ac:dyDescent="0.25">
      <c r="A98" s="161">
        <v>1.93</v>
      </c>
      <c r="B98" s="49" t="s">
        <v>122</v>
      </c>
      <c r="C98" s="47" t="s">
        <v>231</v>
      </c>
      <c r="D98" s="118" t="s">
        <v>230</v>
      </c>
      <c r="E98" s="176">
        <v>0</v>
      </c>
      <c r="F98" s="83">
        <v>2</v>
      </c>
      <c r="G98" s="51">
        <v>4</v>
      </c>
      <c r="H98" s="55">
        <f t="shared" si="13"/>
        <v>0</v>
      </c>
      <c r="I98" s="176">
        <v>0</v>
      </c>
      <c r="J98" s="83">
        <v>151</v>
      </c>
      <c r="K98" s="51">
        <v>4</v>
      </c>
      <c r="L98" s="55">
        <f t="shared" si="14"/>
        <v>0</v>
      </c>
      <c r="M98" s="177">
        <v>0</v>
      </c>
      <c r="N98" s="83">
        <v>22</v>
      </c>
      <c r="O98" s="136">
        <f t="shared" si="9"/>
        <v>0</v>
      </c>
      <c r="P98" s="129"/>
      <c r="Q98" s="89"/>
      <c r="R98" s="142"/>
      <c r="S98" s="129"/>
      <c r="T98" s="89"/>
      <c r="U98" s="144"/>
      <c r="V98" s="129"/>
      <c r="W98" s="89"/>
      <c r="X98" s="144"/>
      <c r="Y98" s="177">
        <v>0</v>
      </c>
      <c r="Z98" s="83">
        <v>1</v>
      </c>
      <c r="AA98" s="143">
        <f t="shared" si="17"/>
        <v>0</v>
      </c>
      <c r="AB98" s="177">
        <v>0</v>
      </c>
      <c r="AC98" s="102">
        <v>1</v>
      </c>
      <c r="AD98" s="143">
        <f t="shared" si="18"/>
        <v>0</v>
      </c>
      <c r="AE98" s="178">
        <v>0</v>
      </c>
      <c r="AF98" s="83">
        <v>323</v>
      </c>
      <c r="AG98" s="136">
        <f t="shared" si="15"/>
        <v>0</v>
      </c>
      <c r="AH98" s="155">
        <f t="shared" si="16"/>
        <v>0</v>
      </c>
    </row>
    <row r="99" spans="1:34" ht="15.6" x14ac:dyDescent="0.25">
      <c r="A99" s="161">
        <v>1.94</v>
      </c>
      <c r="B99" s="49" t="s">
        <v>122</v>
      </c>
      <c r="C99" s="47" t="s">
        <v>232</v>
      </c>
      <c r="D99" s="118" t="s">
        <v>230</v>
      </c>
      <c r="E99" s="176">
        <v>0</v>
      </c>
      <c r="F99" s="83">
        <v>1</v>
      </c>
      <c r="G99" s="51">
        <v>4</v>
      </c>
      <c r="H99" s="55">
        <f t="shared" si="13"/>
        <v>0</v>
      </c>
      <c r="I99" s="176">
        <v>0</v>
      </c>
      <c r="J99" s="83">
        <v>33</v>
      </c>
      <c r="K99" s="51">
        <v>4</v>
      </c>
      <c r="L99" s="55">
        <f t="shared" si="14"/>
        <v>0</v>
      </c>
      <c r="M99" s="177">
        <v>0</v>
      </c>
      <c r="N99" s="83">
        <v>8</v>
      </c>
      <c r="O99" s="136">
        <f t="shared" si="9"/>
        <v>0</v>
      </c>
      <c r="P99" s="129"/>
      <c r="Q99" s="89"/>
      <c r="R99" s="142"/>
      <c r="S99" s="129"/>
      <c r="T99" s="89"/>
      <c r="U99" s="144"/>
      <c r="V99" s="129"/>
      <c r="W99" s="89"/>
      <c r="X99" s="144"/>
      <c r="Y99" s="177">
        <v>0</v>
      </c>
      <c r="Z99" s="83">
        <v>1</v>
      </c>
      <c r="AA99" s="143">
        <f t="shared" si="17"/>
        <v>0</v>
      </c>
      <c r="AB99" s="177">
        <v>0</v>
      </c>
      <c r="AC99" s="102">
        <v>1</v>
      </c>
      <c r="AD99" s="143">
        <f t="shared" si="18"/>
        <v>0</v>
      </c>
      <c r="AE99" s="178">
        <v>0</v>
      </c>
      <c r="AF99" s="83">
        <v>108</v>
      </c>
      <c r="AG99" s="136">
        <f t="shared" si="15"/>
        <v>0</v>
      </c>
      <c r="AH99" s="155">
        <f t="shared" si="16"/>
        <v>0</v>
      </c>
    </row>
    <row r="100" spans="1:34" ht="15.6" x14ac:dyDescent="0.25">
      <c r="A100" s="161">
        <v>1.95</v>
      </c>
      <c r="B100" s="49" t="s">
        <v>122</v>
      </c>
      <c r="C100" s="46" t="s">
        <v>233</v>
      </c>
      <c r="D100" s="118" t="s">
        <v>230</v>
      </c>
      <c r="E100" s="176">
        <v>0</v>
      </c>
      <c r="F100" s="83">
        <v>1</v>
      </c>
      <c r="G100" s="51">
        <v>4</v>
      </c>
      <c r="H100" s="55">
        <f t="shared" si="13"/>
        <v>0</v>
      </c>
      <c r="I100" s="176">
        <v>0</v>
      </c>
      <c r="J100" s="83">
        <v>33</v>
      </c>
      <c r="K100" s="51">
        <v>4</v>
      </c>
      <c r="L100" s="55">
        <f t="shared" si="14"/>
        <v>0</v>
      </c>
      <c r="M100" s="177">
        <v>0</v>
      </c>
      <c r="N100" s="83">
        <v>8</v>
      </c>
      <c r="O100" s="136">
        <f t="shared" si="9"/>
        <v>0</v>
      </c>
      <c r="P100" s="129"/>
      <c r="Q100" s="89"/>
      <c r="R100" s="142"/>
      <c r="S100" s="129"/>
      <c r="T100" s="89"/>
      <c r="U100" s="144"/>
      <c r="V100" s="129"/>
      <c r="W100" s="89"/>
      <c r="X100" s="144"/>
      <c r="Y100" s="177">
        <v>0</v>
      </c>
      <c r="Z100" s="83">
        <v>1</v>
      </c>
      <c r="AA100" s="143">
        <f t="shared" si="17"/>
        <v>0</v>
      </c>
      <c r="AB100" s="177">
        <v>0</v>
      </c>
      <c r="AC100" s="102">
        <v>1</v>
      </c>
      <c r="AD100" s="143">
        <f t="shared" si="18"/>
        <v>0</v>
      </c>
      <c r="AE100" s="178">
        <v>0</v>
      </c>
      <c r="AF100" s="83">
        <v>108</v>
      </c>
      <c r="AG100" s="136">
        <f t="shared" si="15"/>
        <v>0</v>
      </c>
      <c r="AH100" s="155">
        <f t="shared" si="16"/>
        <v>0</v>
      </c>
    </row>
    <row r="101" spans="1:34" ht="15.6" x14ac:dyDescent="0.25">
      <c r="A101" s="161">
        <v>1.96</v>
      </c>
      <c r="B101" s="49" t="s">
        <v>122</v>
      </c>
      <c r="C101" s="46" t="s">
        <v>234</v>
      </c>
      <c r="D101" s="118" t="s">
        <v>230</v>
      </c>
      <c r="E101" s="176">
        <v>0</v>
      </c>
      <c r="F101" s="83">
        <v>1</v>
      </c>
      <c r="G101" s="51">
        <v>4</v>
      </c>
      <c r="H101" s="55">
        <f t="shared" si="13"/>
        <v>0</v>
      </c>
      <c r="I101" s="176">
        <v>0</v>
      </c>
      <c r="J101" s="83">
        <v>33</v>
      </c>
      <c r="K101" s="51">
        <v>4</v>
      </c>
      <c r="L101" s="55">
        <f t="shared" si="14"/>
        <v>0</v>
      </c>
      <c r="M101" s="177">
        <v>0</v>
      </c>
      <c r="N101" s="83">
        <v>8</v>
      </c>
      <c r="O101" s="136">
        <f t="shared" si="9"/>
        <v>0</v>
      </c>
      <c r="P101" s="129"/>
      <c r="Q101" s="89"/>
      <c r="R101" s="142"/>
      <c r="S101" s="129"/>
      <c r="T101" s="89"/>
      <c r="U101" s="144"/>
      <c r="V101" s="129"/>
      <c r="W101" s="89"/>
      <c r="X101" s="144"/>
      <c r="Y101" s="177">
        <v>0</v>
      </c>
      <c r="Z101" s="83">
        <v>1</v>
      </c>
      <c r="AA101" s="143">
        <f t="shared" si="17"/>
        <v>0</v>
      </c>
      <c r="AB101" s="177">
        <v>0</v>
      </c>
      <c r="AC101" s="102">
        <v>1</v>
      </c>
      <c r="AD101" s="143">
        <f t="shared" si="18"/>
        <v>0</v>
      </c>
      <c r="AE101" s="178">
        <v>0</v>
      </c>
      <c r="AF101" s="83">
        <v>108</v>
      </c>
      <c r="AG101" s="136">
        <f t="shared" si="15"/>
        <v>0</v>
      </c>
      <c r="AH101" s="155">
        <f t="shared" si="16"/>
        <v>0</v>
      </c>
    </row>
    <row r="102" spans="1:34" ht="27.6" x14ac:dyDescent="0.25">
      <c r="A102" s="161">
        <v>1.97</v>
      </c>
      <c r="B102" s="49" t="s">
        <v>235</v>
      </c>
      <c r="C102" s="49" t="s">
        <v>236</v>
      </c>
      <c r="D102" s="118" t="s">
        <v>15</v>
      </c>
      <c r="E102" s="176">
        <v>0</v>
      </c>
      <c r="F102" s="83">
        <v>7</v>
      </c>
      <c r="G102" s="51">
        <v>4</v>
      </c>
      <c r="H102" s="55">
        <f t="shared" si="13"/>
        <v>0</v>
      </c>
      <c r="I102" s="176">
        <v>0</v>
      </c>
      <c r="J102" s="83">
        <v>67</v>
      </c>
      <c r="K102" s="51">
        <v>4</v>
      </c>
      <c r="L102" s="55">
        <f t="shared" si="14"/>
        <v>0</v>
      </c>
      <c r="M102" s="177">
        <v>0</v>
      </c>
      <c r="N102" s="83">
        <v>39</v>
      </c>
      <c r="O102" s="136">
        <f t="shared" ref="O102:O104" si="19">SUM(M102)</f>
        <v>0</v>
      </c>
      <c r="P102" s="129"/>
      <c r="Q102" s="89"/>
      <c r="R102" s="142"/>
      <c r="S102" s="129"/>
      <c r="T102" s="89"/>
      <c r="U102" s="144"/>
      <c r="V102" s="129"/>
      <c r="W102" s="89"/>
      <c r="X102" s="144"/>
      <c r="Y102" s="177">
        <v>0</v>
      </c>
      <c r="Z102" s="83">
        <v>1</v>
      </c>
      <c r="AA102" s="143">
        <f t="shared" si="17"/>
        <v>0</v>
      </c>
      <c r="AB102" s="129"/>
      <c r="AC102" s="90"/>
      <c r="AD102" s="144"/>
      <c r="AE102" s="178">
        <v>0</v>
      </c>
      <c r="AF102" s="83">
        <v>93</v>
      </c>
      <c r="AG102" s="136">
        <f t="shared" si="15"/>
        <v>0</v>
      </c>
      <c r="AH102" s="155">
        <f t="shared" si="16"/>
        <v>0</v>
      </c>
    </row>
    <row r="103" spans="1:34" ht="27.6" x14ac:dyDescent="0.25">
      <c r="A103" s="161">
        <v>1.98</v>
      </c>
      <c r="B103" s="49" t="s">
        <v>235</v>
      </c>
      <c r="C103" s="49" t="s">
        <v>237</v>
      </c>
      <c r="D103" s="118" t="s">
        <v>17</v>
      </c>
      <c r="E103" s="176">
        <v>0</v>
      </c>
      <c r="F103" s="83">
        <v>3</v>
      </c>
      <c r="G103" s="51">
        <v>4</v>
      </c>
      <c r="H103" s="55">
        <f t="shared" si="13"/>
        <v>0</v>
      </c>
      <c r="I103" s="176">
        <v>0</v>
      </c>
      <c r="J103" s="83">
        <v>32</v>
      </c>
      <c r="K103" s="51">
        <v>4</v>
      </c>
      <c r="L103" s="55">
        <f t="shared" si="14"/>
        <v>0</v>
      </c>
      <c r="M103" s="177">
        <v>0</v>
      </c>
      <c r="N103" s="83">
        <v>27</v>
      </c>
      <c r="O103" s="136">
        <f t="shared" si="19"/>
        <v>0</v>
      </c>
      <c r="P103" s="129"/>
      <c r="Q103" s="89"/>
      <c r="R103" s="142"/>
      <c r="S103" s="129"/>
      <c r="T103" s="89"/>
      <c r="U103" s="144"/>
      <c r="V103" s="129"/>
      <c r="W103" s="89"/>
      <c r="X103" s="144"/>
      <c r="Y103" s="129"/>
      <c r="Z103" s="89"/>
      <c r="AA103" s="144"/>
      <c r="AB103" s="129"/>
      <c r="AC103" s="90"/>
      <c r="AD103" s="144"/>
      <c r="AE103" s="178">
        <v>0</v>
      </c>
      <c r="AF103" s="83">
        <v>73</v>
      </c>
      <c r="AG103" s="136">
        <f t="shared" si="15"/>
        <v>0</v>
      </c>
      <c r="AH103" s="155">
        <f t="shared" si="16"/>
        <v>0</v>
      </c>
    </row>
    <row r="104" spans="1:34" ht="27.6" x14ac:dyDescent="0.25">
      <c r="A104" s="161">
        <v>1.99</v>
      </c>
      <c r="B104" s="49" t="s">
        <v>235</v>
      </c>
      <c r="C104" s="49" t="s">
        <v>238</v>
      </c>
      <c r="D104" s="118" t="s">
        <v>18</v>
      </c>
      <c r="E104" s="176">
        <v>0</v>
      </c>
      <c r="F104" s="83">
        <v>2</v>
      </c>
      <c r="G104" s="51">
        <v>4</v>
      </c>
      <c r="H104" s="55">
        <f t="shared" si="13"/>
        <v>0</v>
      </c>
      <c r="I104" s="176">
        <v>0</v>
      </c>
      <c r="J104" s="83">
        <v>21</v>
      </c>
      <c r="K104" s="51">
        <v>4</v>
      </c>
      <c r="L104" s="55">
        <f t="shared" si="14"/>
        <v>0</v>
      </c>
      <c r="M104" s="177">
        <v>0</v>
      </c>
      <c r="N104" s="83">
        <v>14</v>
      </c>
      <c r="O104" s="136">
        <f t="shared" si="19"/>
        <v>0</v>
      </c>
      <c r="P104" s="129"/>
      <c r="Q104" s="89"/>
      <c r="R104" s="142"/>
      <c r="S104" s="129"/>
      <c r="T104" s="89"/>
      <c r="U104" s="144"/>
      <c r="V104" s="129"/>
      <c r="W104" s="89"/>
      <c r="X104" s="144"/>
      <c r="Y104" s="129"/>
      <c r="Z104" s="89"/>
      <c r="AA104" s="144"/>
      <c r="AB104" s="129"/>
      <c r="AC104" s="90"/>
      <c r="AD104" s="144"/>
      <c r="AE104" s="178">
        <v>0</v>
      </c>
      <c r="AF104" s="83">
        <v>65</v>
      </c>
      <c r="AG104" s="136">
        <f t="shared" si="15"/>
        <v>0</v>
      </c>
      <c r="AH104" s="155">
        <f t="shared" si="16"/>
        <v>0</v>
      </c>
    </row>
    <row r="105" spans="1:34" ht="27.6" x14ac:dyDescent="0.25">
      <c r="A105" s="162">
        <v>1.1000000000000001</v>
      </c>
      <c r="B105" s="49" t="s">
        <v>235</v>
      </c>
      <c r="C105" s="49" t="s">
        <v>239</v>
      </c>
      <c r="D105" s="118" t="s">
        <v>240</v>
      </c>
      <c r="E105" s="176">
        <v>0</v>
      </c>
      <c r="F105" s="83">
        <v>1</v>
      </c>
      <c r="G105" s="51">
        <v>4</v>
      </c>
      <c r="H105" s="55">
        <f t="shared" si="13"/>
        <v>0</v>
      </c>
      <c r="I105" s="176">
        <v>0</v>
      </c>
      <c r="J105" s="83">
        <v>13</v>
      </c>
      <c r="K105" s="51">
        <v>4</v>
      </c>
      <c r="L105" s="55">
        <f t="shared" si="14"/>
        <v>0</v>
      </c>
      <c r="M105" s="129"/>
      <c r="N105" s="89"/>
      <c r="O105" s="137"/>
      <c r="P105" s="129"/>
      <c r="Q105" s="89"/>
      <c r="R105" s="142"/>
      <c r="S105" s="129"/>
      <c r="T105" s="89"/>
      <c r="U105" s="144"/>
      <c r="V105" s="129"/>
      <c r="W105" s="89"/>
      <c r="X105" s="144"/>
      <c r="Y105" s="129"/>
      <c r="Z105" s="89"/>
      <c r="AA105" s="144"/>
      <c r="AB105" s="129"/>
      <c r="AC105" s="90"/>
      <c r="AD105" s="144"/>
      <c r="AE105" s="178">
        <v>0</v>
      </c>
      <c r="AF105" s="83">
        <v>13</v>
      </c>
      <c r="AG105" s="136">
        <f t="shared" si="15"/>
        <v>0</v>
      </c>
      <c r="AH105" s="155">
        <f t="shared" si="16"/>
        <v>0</v>
      </c>
    </row>
    <row r="106" spans="1:34" ht="27.6" x14ac:dyDescent="0.25">
      <c r="A106" s="162">
        <v>1.101</v>
      </c>
      <c r="B106" s="49" t="s">
        <v>235</v>
      </c>
      <c r="C106" s="49" t="s">
        <v>241</v>
      </c>
      <c r="D106" s="118" t="s">
        <v>19</v>
      </c>
      <c r="E106" s="176">
        <v>0</v>
      </c>
      <c r="F106" s="83">
        <v>1</v>
      </c>
      <c r="G106" s="51">
        <v>4</v>
      </c>
      <c r="H106" s="55">
        <f t="shared" si="13"/>
        <v>0</v>
      </c>
      <c r="I106" s="176">
        <v>0</v>
      </c>
      <c r="J106" s="83">
        <v>95</v>
      </c>
      <c r="K106" s="51">
        <v>4</v>
      </c>
      <c r="L106" s="55">
        <f t="shared" si="14"/>
        <v>0</v>
      </c>
      <c r="M106" s="177">
        <v>0</v>
      </c>
      <c r="N106" s="83">
        <v>20</v>
      </c>
      <c r="O106" s="136">
        <f>SUM(M106)</f>
        <v>0</v>
      </c>
      <c r="P106" s="129"/>
      <c r="Q106" s="89"/>
      <c r="R106" s="142"/>
      <c r="S106" s="177">
        <v>0</v>
      </c>
      <c r="T106" s="83">
        <v>5</v>
      </c>
      <c r="U106" s="143">
        <f>SUM(S106)</f>
        <v>0</v>
      </c>
      <c r="V106" s="129"/>
      <c r="W106" s="89"/>
      <c r="X106" s="144"/>
      <c r="Y106" s="177">
        <v>0</v>
      </c>
      <c r="Z106" s="83">
        <v>1</v>
      </c>
      <c r="AA106" s="143">
        <f>SUM(Y106)</f>
        <v>0</v>
      </c>
      <c r="AB106" s="129"/>
      <c r="AC106" s="90"/>
      <c r="AD106" s="144"/>
      <c r="AE106" s="178">
        <v>0</v>
      </c>
      <c r="AF106" s="83">
        <v>201</v>
      </c>
      <c r="AG106" s="136">
        <f t="shared" si="15"/>
        <v>0</v>
      </c>
      <c r="AH106" s="155">
        <f t="shared" si="16"/>
        <v>0</v>
      </c>
    </row>
    <row r="107" spans="1:34" ht="27.6" x14ac:dyDescent="0.25">
      <c r="A107" s="162">
        <v>1.1020000000000001</v>
      </c>
      <c r="B107" s="49" t="s">
        <v>235</v>
      </c>
      <c r="C107" s="49" t="s">
        <v>242</v>
      </c>
      <c r="D107" s="118" t="s">
        <v>20</v>
      </c>
      <c r="E107" s="176">
        <v>0</v>
      </c>
      <c r="F107" s="83">
        <v>3</v>
      </c>
      <c r="G107" s="51">
        <v>4</v>
      </c>
      <c r="H107" s="55">
        <f t="shared" si="13"/>
        <v>0</v>
      </c>
      <c r="I107" s="176">
        <v>0</v>
      </c>
      <c r="J107" s="83">
        <v>91</v>
      </c>
      <c r="K107" s="51">
        <v>4</v>
      </c>
      <c r="L107" s="55">
        <f t="shared" si="14"/>
        <v>0</v>
      </c>
      <c r="M107" s="177">
        <v>0</v>
      </c>
      <c r="N107" s="83">
        <v>59</v>
      </c>
      <c r="O107" s="136">
        <f t="shared" ref="O107:O115" si="20">SUM(M107)</f>
        <v>0</v>
      </c>
      <c r="P107" s="129"/>
      <c r="Q107" s="89"/>
      <c r="R107" s="142"/>
      <c r="S107" s="177">
        <v>0</v>
      </c>
      <c r="T107" s="83">
        <v>3</v>
      </c>
      <c r="U107" s="143">
        <f>SUM(S107)</f>
        <v>0</v>
      </c>
      <c r="V107" s="129"/>
      <c r="W107" s="89"/>
      <c r="X107" s="144"/>
      <c r="Y107" s="177">
        <v>0</v>
      </c>
      <c r="Z107" s="83">
        <v>3</v>
      </c>
      <c r="AA107" s="143">
        <f>SUM(Y107)</f>
        <v>0</v>
      </c>
      <c r="AB107" s="129"/>
      <c r="AC107" s="90"/>
      <c r="AD107" s="144"/>
      <c r="AE107" s="178">
        <v>0</v>
      </c>
      <c r="AF107" s="83">
        <v>154</v>
      </c>
      <c r="AG107" s="136">
        <f t="shared" si="15"/>
        <v>0</v>
      </c>
      <c r="AH107" s="155">
        <f t="shared" si="16"/>
        <v>0</v>
      </c>
    </row>
    <row r="108" spans="1:34" ht="15.6" x14ac:dyDescent="0.25">
      <c r="A108" s="162">
        <v>1.103</v>
      </c>
      <c r="B108" s="49" t="s">
        <v>235</v>
      </c>
      <c r="C108" s="49" t="s">
        <v>243</v>
      </c>
      <c r="D108" s="118" t="s">
        <v>21</v>
      </c>
      <c r="E108" s="176">
        <v>0</v>
      </c>
      <c r="F108" s="83">
        <v>1</v>
      </c>
      <c r="G108" s="51">
        <v>4</v>
      </c>
      <c r="H108" s="55">
        <f t="shared" si="13"/>
        <v>0</v>
      </c>
      <c r="I108" s="176">
        <v>0</v>
      </c>
      <c r="J108" s="83">
        <v>6</v>
      </c>
      <c r="K108" s="51">
        <v>4</v>
      </c>
      <c r="L108" s="55">
        <f t="shared" si="14"/>
        <v>0</v>
      </c>
      <c r="M108" s="177">
        <v>0</v>
      </c>
      <c r="N108" s="83">
        <v>6</v>
      </c>
      <c r="O108" s="136">
        <f t="shared" si="20"/>
        <v>0</v>
      </c>
      <c r="P108" s="129"/>
      <c r="Q108" s="89"/>
      <c r="R108" s="142"/>
      <c r="S108" s="129"/>
      <c r="T108" s="89"/>
      <c r="U108" s="144"/>
      <c r="V108" s="129"/>
      <c r="W108" s="89"/>
      <c r="X108" s="144"/>
      <c r="Y108" s="129"/>
      <c r="Z108" s="89"/>
      <c r="AA108" s="144"/>
      <c r="AB108" s="129"/>
      <c r="AC108" s="90"/>
      <c r="AD108" s="144"/>
      <c r="AE108" s="178">
        <v>0</v>
      </c>
      <c r="AF108" s="83">
        <v>15</v>
      </c>
      <c r="AG108" s="136">
        <f t="shared" si="15"/>
        <v>0</v>
      </c>
      <c r="AH108" s="155">
        <f t="shared" si="16"/>
        <v>0</v>
      </c>
    </row>
    <row r="109" spans="1:34" ht="27.6" x14ac:dyDescent="0.25">
      <c r="A109" s="162">
        <v>1.1040000000000001</v>
      </c>
      <c r="B109" s="49" t="s">
        <v>235</v>
      </c>
      <c r="C109" s="49" t="s">
        <v>244</v>
      </c>
      <c r="D109" s="118" t="s">
        <v>22</v>
      </c>
      <c r="E109" s="176">
        <v>0</v>
      </c>
      <c r="F109" s="83">
        <v>1</v>
      </c>
      <c r="G109" s="51">
        <v>4</v>
      </c>
      <c r="H109" s="55">
        <f t="shared" si="13"/>
        <v>0</v>
      </c>
      <c r="I109" s="176">
        <v>0</v>
      </c>
      <c r="J109" s="83">
        <v>24</v>
      </c>
      <c r="K109" s="51">
        <v>4</v>
      </c>
      <c r="L109" s="55">
        <f t="shared" si="14"/>
        <v>0</v>
      </c>
      <c r="M109" s="177">
        <v>0</v>
      </c>
      <c r="N109" s="83">
        <v>14</v>
      </c>
      <c r="O109" s="136">
        <f t="shared" si="20"/>
        <v>0</v>
      </c>
      <c r="P109" s="129"/>
      <c r="Q109" s="89"/>
      <c r="R109" s="142"/>
      <c r="S109" s="129"/>
      <c r="T109" s="89"/>
      <c r="U109" s="144"/>
      <c r="V109" s="129"/>
      <c r="W109" s="89"/>
      <c r="X109" s="144"/>
      <c r="Y109" s="177">
        <v>0</v>
      </c>
      <c r="Z109" s="83">
        <v>1</v>
      </c>
      <c r="AA109" s="143">
        <f>SUM(Y109)</f>
        <v>0</v>
      </c>
      <c r="AB109" s="177">
        <v>0</v>
      </c>
      <c r="AC109" s="102">
        <v>1</v>
      </c>
      <c r="AD109" s="143">
        <f>SUM(AB109)</f>
        <v>0</v>
      </c>
      <c r="AE109" s="178">
        <v>0</v>
      </c>
      <c r="AF109" s="83">
        <v>75</v>
      </c>
      <c r="AG109" s="136">
        <f t="shared" si="15"/>
        <v>0</v>
      </c>
      <c r="AH109" s="155">
        <f t="shared" si="16"/>
        <v>0</v>
      </c>
    </row>
    <row r="110" spans="1:34" ht="27.6" x14ac:dyDescent="0.25">
      <c r="A110" s="162">
        <v>1.105</v>
      </c>
      <c r="B110" s="49" t="s">
        <v>235</v>
      </c>
      <c r="C110" s="49" t="s">
        <v>245</v>
      </c>
      <c r="D110" s="119" t="s">
        <v>246</v>
      </c>
      <c r="E110" s="176">
        <v>0</v>
      </c>
      <c r="F110" s="83">
        <v>1</v>
      </c>
      <c r="G110" s="51">
        <v>4</v>
      </c>
      <c r="H110" s="55">
        <f t="shared" si="13"/>
        <v>0</v>
      </c>
      <c r="I110" s="176">
        <v>0</v>
      </c>
      <c r="J110" s="83">
        <v>53</v>
      </c>
      <c r="K110" s="51">
        <v>4</v>
      </c>
      <c r="L110" s="55">
        <f t="shared" si="14"/>
        <v>0</v>
      </c>
      <c r="M110" s="177">
        <v>0</v>
      </c>
      <c r="N110" s="83">
        <v>17</v>
      </c>
      <c r="O110" s="136">
        <f t="shared" si="20"/>
        <v>0</v>
      </c>
      <c r="P110" s="177">
        <v>0</v>
      </c>
      <c r="Q110" s="83">
        <v>1</v>
      </c>
      <c r="R110" s="143">
        <f>SUM(P110)</f>
        <v>0</v>
      </c>
      <c r="S110" s="129"/>
      <c r="T110" s="89"/>
      <c r="U110" s="144"/>
      <c r="V110" s="129"/>
      <c r="W110" s="89"/>
      <c r="X110" s="144"/>
      <c r="Y110" s="129"/>
      <c r="Z110" s="89"/>
      <c r="AA110" s="144"/>
      <c r="AB110" s="129"/>
      <c r="AC110" s="90"/>
      <c r="AD110" s="144"/>
      <c r="AE110" s="178">
        <v>0</v>
      </c>
      <c r="AF110" s="83">
        <v>74</v>
      </c>
      <c r="AG110" s="136">
        <f t="shared" si="15"/>
        <v>0</v>
      </c>
      <c r="AH110" s="155">
        <f t="shared" si="16"/>
        <v>0</v>
      </c>
    </row>
    <row r="111" spans="1:34" ht="15.6" x14ac:dyDescent="0.25">
      <c r="A111" s="162">
        <v>1.1060000000000001</v>
      </c>
      <c r="B111" s="49" t="s">
        <v>235</v>
      </c>
      <c r="C111" s="49" t="s">
        <v>247</v>
      </c>
      <c r="D111" s="119" t="s">
        <v>248</v>
      </c>
      <c r="E111" s="176">
        <v>0</v>
      </c>
      <c r="F111" s="83">
        <v>8</v>
      </c>
      <c r="G111" s="51">
        <v>4</v>
      </c>
      <c r="H111" s="55">
        <f t="shared" si="13"/>
        <v>0</v>
      </c>
      <c r="I111" s="176">
        <v>0</v>
      </c>
      <c r="J111" s="83">
        <v>101</v>
      </c>
      <c r="K111" s="51">
        <v>4</v>
      </c>
      <c r="L111" s="55">
        <f t="shared" si="14"/>
        <v>0</v>
      </c>
      <c r="M111" s="177">
        <v>0</v>
      </c>
      <c r="N111" s="83">
        <v>48</v>
      </c>
      <c r="O111" s="136">
        <f t="shared" si="20"/>
        <v>0</v>
      </c>
      <c r="P111" s="129"/>
      <c r="Q111" s="89"/>
      <c r="R111" s="144"/>
      <c r="S111" s="177">
        <v>0</v>
      </c>
      <c r="T111" s="83">
        <v>2</v>
      </c>
      <c r="U111" s="143">
        <f>SUM(S111)</f>
        <v>0</v>
      </c>
      <c r="V111" s="129"/>
      <c r="W111" s="89"/>
      <c r="X111" s="144"/>
      <c r="Y111" s="129"/>
      <c r="Z111" s="89"/>
      <c r="AA111" s="144"/>
      <c r="AB111" s="129"/>
      <c r="AC111" s="90"/>
      <c r="AD111" s="144"/>
      <c r="AE111" s="178">
        <v>0</v>
      </c>
      <c r="AF111" s="83">
        <v>313</v>
      </c>
      <c r="AG111" s="136">
        <f t="shared" si="15"/>
        <v>0</v>
      </c>
      <c r="AH111" s="155">
        <f t="shared" si="16"/>
        <v>0</v>
      </c>
    </row>
    <row r="112" spans="1:34" ht="15.6" x14ac:dyDescent="0.25">
      <c r="A112" s="162">
        <v>1.107</v>
      </c>
      <c r="B112" s="49" t="s">
        <v>235</v>
      </c>
      <c r="C112" s="49" t="s">
        <v>249</v>
      </c>
      <c r="D112" s="118" t="s">
        <v>250</v>
      </c>
      <c r="E112" s="176">
        <v>0</v>
      </c>
      <c r="F112" s="83">
        <v>1</v>
      </c>
      <c r="G112" s="51">
        <v>4</v>
      </c>
      <c r="H112" s="55">
        <f t="shared" si="13"/>
        <v>0</v>
      </c>
      <c r="I112" s="176">
        <v>0</v>
      </c>
      <c r="J112" s="83">
        <v>112</v>
      </c>
      <c r="K112" s="51">
        <v>4</v>
      </c>
      <c r="L112" s="55">
        <f t="shared" si="14"/>
        <v>0</v>
      </c>
      <c r="M112" s="177">
        <v>0</v>
      </c>
      <c r="N112" s="83">
        <v>37</v>
      </c>
      <c r="O112" s="136">
        <f t="shared" si="20"/>
        <v>0</v>
      </c>
      <c r="P112" s="177">
        <v>0</v>
      </c>
      <c r="Q112" s="83">
        <v>1</v>
      </c>
      <c r="R112" s="143">
        <f>SUM(P112)</f>
        <v>0</v>
      </c>
      <c r="S112" s="129"/>
      <c r="T112" s="89"/>
      <c r="U112" s="144"/>
      <c r="V112" s="177">
        <v>0</v>
      </c>
      <c r="W112" s="83">
        <v>2</v>
      </c>
      <c r="X112" s="143">
        <f>SUM(V112)</f>
        <v>0</v>
      </c>
      <c r="Y112" s="177">
        <v>0</v>
      </c>
      <c r="Z112" s="83">
        <v>1</v>
      </c>
      <c r="AA112" s="143">
        <f>SUM(Y112)</f>
        <v>0</v>
      </c>
      <c r="AB112" s="177">
        <v>0</v>
      </c>
      <c r="AC112" s="102">
        <v>1</v>
      </c>
      <c r="AD112" s="143">
        <f>SUM(AB112)</f>
        <v>0</v>
      </c>
      <c r="AE112" s="178">
        <v>0</v>
      </c>
      <c r="AF112" s="83">
        <v>262</v>
      </c>
      <c r="AG112" s="136">
        <f t="shared" si="15"/>
        <v>0</v>
      </c>
      <c r="AH112" s="155">
        <f t="shared" si="16"/>
        <v>0</v>
      </c>
    </row>
    <row r="113" spans="1:34" ht="15.6" x14ac:dyDescent="0.25">
      <c r="A113" s="162">
        <v>1.1080000000000001</v>
      </c>
      <c r="B113" s="49" t="s">
        <v>235</v>
      </c>
      <c r="C113" s="49" t="s">
        <v>251</v>
      </c>
      <c r="D113" s="118" t="s">
        <v>252</v>
      </c>
      <c r="E113" s="176">
        <v>0</v>
      </c>
      <c r="F113" s="83">
        <v>1</v>
      </c>
      <c r="G113" s="51">
        <v>4</v>
      </c>
      <c r="H113" s="55">
        <f t="shared" si="13"/>
        <v>0</v>
      </c>
      <c r="I113" s="176">
        <v>0</v>
      </c>
      <c r="J113" s="83">
        <v>65</v>
      </c>
      <c r="K113" s="51">
        <v>4</v>
      </c>
      <c r="L113" s="55">
        <f t="shared" si="14"/>
        <v>0</v>
      </c>
      <c r="M113" s="177">
        <v>0</v>
      </c>
      <c r="N113" s="83">
        <v>15</v>
      </c>
      <c r="O113" s="136">
        <f t="shared" si="20"/>
        <v>0</v>
      </c>
      <c r="P113" s="177">
        <v>0</v>
      </c>
      <c r="Q113" s="83">
        <v>1</v>
      </c>
      <c r="R113" s="143">
        <f>SUM(P113)</f>
        <v>0</v>
      </c>
      <c r="S113" s="129"/>
      <c r="T113" s="89"/>
      <c r="U113" s="144"/>
      <c r="V113" s="129"/>
      <c r="W113" s="89"/>
      <c r="X113" s="144"/>
      <c r="Y113" s="177">
        <v>0</v>
      </c>
      <c r="Z113" s="83">
        <v>1</v>
      </c>
      <c r="AA113" s="143">
        <f t="shared" ref="AA113:AA115" si="21">SUM(Y113)</f>
        <v>0</v>
      </c>
      <c r="AB113" s="129"/>
      <c r="AC113" s="90"/>
      <c r="AD113" s="144"/>
      <c r="AE113" s="178">
        <v>0</v>
      </c>
      <c r="AF113" s="83">
        <v>61</v>
      </c>
      <c r="AG113" s="136">
        <f t="shared" si="15"/>
        <v>0</v>
      </c>
      <c r="AH113" s="155">
        <f t="shared" si="16"/>
        <v>0</v>
      </c>
    </row>
    <row r="114" spans="1:34" ht="15.6" x14ac:dyDescent="0.25">
      <c r="A114" s="162">
        <v>1.109</v>
      </c>
      <c r="B114" s="49" t="s">
        <v>235</v>
      </c>
      <c r="C114" s="49" t="s">
        <v>253</v>
      </c>
      <c r="D114" s="119" t="s">
        <v>254</v>
      </c>
      <c r="E114" s="176">
        <v>0</v>
      </c>
      <c r="F114" s="83">
        <v>1</v>
      </c>
      <c r="G114" s="51">
        <v>4</v>
      </c>
      <c r="H114" s="55">
        <f t="shared" si="13"/>
        <v>0</v>
      </c>
      <c r="I114" s="176">
        <v>0</v>
      </c>
      <c r="J114" s="83">
        <v>10</v>
      </c>
      <c r="K114" s="51">
        <v>4</v>
      </c>
      <c r="L114" s="55">
        <f t="shared" si="14"/>
        <v>0</v>
      </c>
      <c r="M114" s="177">
        <v>0</v>
      </c>
      <c r="N114" s="83">
        <v>5</v>
      </c>
      <c r="O114" s="136">
        <f t="shared" si="20"/>
        <v>0</v>
      </c>
      <c r="P114" s="129"/>
      <c r="Q114" s="89"/>
      <c r="R114" s="144"/>
      <c r="S114" s="129"/>
      <c r="T114" s="89"/>
      <c r="U114" s="144"/>
      <c r="V114" s="129"/>
      <c r="W114" s="89"/>
      <c r="X114" s="144"/>
      <c r="Y114" s="177">
        <v>0</v>
      </c>
      <c r="Z114" s="83">
        <v>1</v>
      </c>
      <c r="AA114" s="143">
        <f t="shared" si="21"/>
        <v>0</v>
      </c>
      <c r="AB114" s="129"/>
      <c r="AC114" s="90"/>
      <c r="AD114" s="144"/>
      <c r="AE114" s="178">
        <v>0</v>
      </c>
      <c r="AF114" s="83">
        <v>27</v>
      </c>
      <c r="AG114" s="136">
        <f t="shared" si="15"/>
        <v>0</v>
      </c>
      <c r="AH114" s="155">
        <f t="shared" si="16"/>
        <v>0</v>
      </c>
    </row>
    <row r="115" spans="1:34" ht="15.6" x14ac:dyDescent="0.25">
      <c r="A115" s="162">
        <v>1.1100000000000001</v>
      </c>
      <c r="B115" s="49" t="s">
        <v>235</v>
      </c>
      <c r="C115" s="49" t="s">
        <v>255</v>
      </c>
      <c r="D115" s="118" t="s">
        <v>256</v>
      </c>
      <c r="E115" s="176">
        <v>0</v>
      </c>
      <c r="F115" s="83">
        <v>3</v>
      </c>
      <c r="G115" s="51">
        <v>4</v>
      </c>
      <c r="H115" s="55">
        <f t="shared" si="13"/>
        <v>0</v>
      </c>
      <c r="I115" s="176">
        <v>0</v>
      </c>
      <c r="J115" s="83">
        <v>119</v>
      </c>
      <c r="K115" s="51">
        <v>4</v>
      </c>
      <c r="L115" s="55">
        <f t="shared" si="14"/>
        <v>0</v>
      </c>
      <c r="M115" s="177">
        <v>0</v>
      </c>
      <c r="N115" s="83">
        <v>56</v>
      </c>
      <c r="O115" s="136">
        <f t="shared" si="20"/>
        <v>0</v>
      </c>
      <c r="P115" s="177">
        <v>0</v>
      </c>
      <c r="Q115" s="83">
        <v>3</v>
      </c>
      <c r="R115" s="143">
        <f>SUM(P115)</f>
        <v>0</v>
      </c>
      <c r="S115" s="129"/>
      <c r="T115" s="89"/>
      <c r="U115" s="144"/>
      <c r="V115" s="129"/>
      <c r="W115" s="89"/>
      <c r="X115" s="144"/>
      <c r="Y115" s="177">
        <v>0</v>
      </c>
      <c r="Z115" s="83">
        <v>6</v>
      </c>
      <c r="AA115" s="143">
        <f t="shared" si="21"/>
        <v>0</v>
      </c>
      <c r="AB115" s="129"/>
      <c r="AC115" s="90"/>
      <c r="AD115" s="144"/>
      <c r="AE115" s="178">
        <v>0</v>
      </c>
      <c r="AF115" s="83">
        <v>338</v>
      </c>
      <c r="AG115" s="136">
        <f t="shared" si="15"/>
        <v>0</v>
      </c>
      <c r="AH115" s="155">
        <f t="shared" si="16"/>
        <v>0</v>
      </c>
    </row>
    <row r="116" spans="1:34" ht="55.2" x14ac:dyDescent="0.25">
      <c r="A116" s="162">
        <v>1.111</v>
      </c>
      <c r="B116" s="49" t="s">
        <v>235</v>
      </c>
      <c r="C116" s="49" t="s">
        <v>257</v>
      </c>
      <c r="D116" s="118" t="s">
        <v>258</v>
      </c>
      <c r="E116" s="132"/>
      <c r="F116" s="89"/>
      <c r="G116" s="94"/>
      <c r="H116" s="95"/>
      <c r="I116" s="176">
        <v>0</v>
      </c>
      <c r="J116" s="83">
        <v>25</v>
      </c>
      <c r="K116" s="51">
        <v>4</v>
      </c>
      <c r="L116" s="55">
        <f t="shared" si="14"/>
        <v>0</v>
      </c>
      <c r="M116" s="129"/>
      <c r="N116" s="89"/>
      <c r="O116" s="137"/>
      <c r="P116" s="129"/>
      <c r="Q116" s="89"/>
      <c r="R116" s="144"/>
      <c r="S116" s="129"/>
      <c r="T116" s="89"/>
      <c r="U116" s="144"/>
      <c r="V116" s="129"/>
      <c r="W116" s="89"/>
      <c r="X116" s="144"/>
      <c r="Y116" s="129"/>
      <c r="Z116" s="89"/>
      <c r="AA116" s="144"/>
      <c r="AB116" s="129"/>
      <c r="AC116" s="90"/>
      <c r="AD116" s="144"/>
      <c r="AE116" s="129"/>
      <c r="AF116" s="89"/>
      <c r="AG116" s="137"/>
      <c r="AH116" s="155">
        <f t="shared" si="16"/>
        <v>0</v>
      </c>
    </row>
    <row r="117" spans="1:34" ht="15.6" x14ac:dyDescent="0.25">
      <c r="A117" s="162">
        <v>1.1120000000000001</v>
      </c>
      <c r="B117" s="49" t="s">
        <v>235</v>
      </c>
      <c r="C117" s="49" t="s">
        <v>259</v>
      </c>
      <c r="D117" s="119" t="s">
        <v>260</v>
      </c>
      <c r="E117" s="175">
        <v>0</v>
      </c>
      <c r="F117" s="83">
        <v>2</v>
      </c>
      <c r="G117" s="51">
        <v>4</v>
      </c>
      <c r="H117" s="55">
        <f>SUM(G117*E117)</f>
        <v>0</v>
      </c>
      <c r="I117" s="176">
        <v>0</v>
      </c>
      <c r="J117" s="83">
        <v>10</v>
      </c>
      <c r="K117" s="51">
        <v>4</v>
      </c>
      <c r="L117" s="55">
        <f t="shared" si="14"/>
        <v>0</v>
      </c>
      <c r="M117" s="177">
        <v>0</v>
      </c>
      <c r="N117" s="83">
        <v>10</v>
      </c>
      <c r="O117" s="136">
        <f>SUM(M117)</f>
        <v>0</v>
      </c>
      <c r="P117" s="129"/>
      <c r="Q117" s="89"/>
      <c r="R117" s="144"/>
      <c r="S117" s="129"/>
      <c r="T117" s="89"/>
      <c r="U117" s="144"/>
      <c r="V117" s="129"/>
      <c r="W117" s="89"/>
      <c r="X117" s="144"/>
      <c r="Y117" s="177">
        <v>0</v>
      </c>
      <c r="Z117" s="83">
        <v>2</v>
      </c>
      <c r="AA117" s="143">
        <f>SUM(Y117)</f>
        <v>0</v>
      </c>
      <c r="AB117" s="129"/>
      <c r="AC117" s="90"/>
      <c r="AD117" s="144"/>
      <c r="AE117" s="177">
        <v>0</v>
      </c>
      <c r="AF117" s="83">
        <v>36</v>
      </c>
      <c r="AG117" s="136">
        <f>SUM(AE117)</f>
        <v>0</v>
      </c>
      <c r="AH117" s="155">
        <f t="shared" si="16"/>
        <v>0</v>
      </c>
    </row>
    <row r="118" spans="1:34" ht="15.6" x14ac:dyDescent="0.25">
      <c r="A118" s="162">
        <v>1.113</v>
      </c>
      <c r="B118" s="49" t="s">
        <v>235</v>
      </c>
      <c r="C118" s="49" t="s">
        <v>261</v>
      </c>
      <c r="D118" s="118" t="s">
        <v>262</v>
      </c>
      <c r="E118" s="175">
        <v>0</v>
      </c>
      <c r="F118" s="83">
        <v>1</v>
      </c>
      <c r="G118" s="51">
        <v>4</v>
      </c>
      <c r="H118" s="55">
        <f t="shared" ref="H118:H155" si="22">SUM(G118*E118)</f>
        <v>0</v>
      </c>
      <c r="I118" s="176">
        <v>0</v>
      </c>
      <c r="J118" s="83">
        <v>16</v>
      </c>
      <c r="K118" s="51">
        <v>4</v>
      </c>
      <c r="L118" s="55">
        <f t="shared" si="14"/>
        <v>0</v>
      </c>
      <c r="M118" s="177">
        <v>0</v>
      </c>
      <c r="N118" s="83">
        <v>8</v>
      </c>
      <c r="O118" s="136">
        <f t="shared" ref="O118:O130" si="23">SUM(M118)</f>
        <v>0</v>
      </c>
      <c r="P118" s="129"/>
      <c r="Q118" s="89"/>
      <c r="R118" s="144"/>
      <c r="S118" s="129"/>
      <c r="T118" s="89"/>
      <c r="U118" s="144"/>
      <c r="V118" s="129"/>
      <c r="W118" s="89"/>
      <c r="X118" s="144"/>
      <c r="Y118" s="177">
        <v>0</v>
      </c>
      <c r="Z118" s="83">
        <v>1</v>
      </c>
      <c r="AA118" s="143">
        <f>SUM(Y118)</f>
        <v>0</v>
      </c>
      <c r="AB118" s="129"/>
      <c r="AC118" s="90"/>
      <c r="AD118" s="144"/>
      <c r="AE118" s="177">
        <v>0</v>
      </c>
      <c r="AF118" s="83">
        <v>40</v>
      </c>
      <c r="AG118" s="136">
        <f t="shared" ref="AG118:AG155" si="24">SUM(AE118)</f>
        <v>0</v>
      </c>
      <c r="AH118" s="155">
        <f t="shared" si="16"/>
        <v>0</v>
      </c>
    </row>
    <row r="119" spans="1:34" ht="15.6" x14ac:dyDescent="0.25">
      <c r="A119" s="162">
        <v>1.1140000000000001</v>
      </c>
      <c r="B119" s="49" t="s">
        <v>235</v>
      </c>
      <c r="C119" s="49" t="s">
        <v>263</v>
      </c>
      <c r="D119" s="119" t="s">
        <v>264</v>
      </c>
      <c r="E119" s="175">
        <v>0</v>
      </c>
      <c r="F119" s="83">
        <v>13</v>
      </c>
      <c r="G119" s="51">
        <v>4</v>
      </c>
      <c r="H119" s="55">
        <f t="shared" si="22"/>
        <v>0</v>
      </c>
      <c r="I119" s="176">
        <v>0</v>
      </c>
      <c r="J119" s="83">
        <v>89</v>
      </c>
      <c r="K119" s="51">
        <v>4</v>
      </c>
      <c r="L119" s="55">
        <f t="shared" si="14"/>
        <v>0</v>
      </c>
      <c r="M119" s="177">
        <v>0</v>
      </c>
      <c r="N119" s="83">
        <v>77</v>
      </c>
      <c r="O119" s="136">
        <f t="shared" si="23"/>
        <v>0</v>
      </c>
      <c r="P119" s="129"/>
      <c r="Q119" s="89"/>
      <c r="R119" s="144"/>
      <c r="S119" s="129"/>
      <c r="T119" s="89"/>
      <c r="U119" s="144"/>
      <c r="V119" s="129"/>
      <c r="W119" s="89"/>
      <c r="X119" s="144"/>
      <c r="Y119" s="129"/>
      <c r="Z119" s="89"/>
      <c r="AA119" s="144"/>
      <c r="AB119" s="129"/>
      <c r="AC119" s="90"/>
      <c r="AD119" s="144"/>
      <c r="AE119" s="177">
        <v>0</v>
      </c>
      <c r="AF119" s="83">
        <v>432</v>
      </c>
      <c r="AG119" s="136">
        <f t="shared" si="24"/>
        <v>0</v>
      </c>
      <c r="AH119" s="155">
        <f t="shared" si="16"/>
        <v>0</v>
      </c>
    </row>
    <row r="120" spans="1:34" ht="15.6" x14ac:dyDescent="0.25">
      <c r="A120" s="162">
        <v>1.115</v>
      </c>
      <c r="B120" s="49" t="s">
        <v>235</v>
      </c>
      <c r="C120" s="49" t="s">
        <v>265</v>
      </c>
      <c r="D120" s="119" t="s">
        <v>266</v>
      </c>
      <c r="E120" s="175">
        <v>0</v>
      </c>
      <c r="F120" s="83">
        <v>1</v>
      </c>
      <c r="G120" s="51">
        <v>4</v>
      </c>
      <c r="H120" s="55">
        <f t="shared" si="22"/>
        <v>0</v>
      </c>
      <c r="I120" s="176">
        <v>0</v>
      </c>
      <c r="J120" s="83">
        <v>14</v>
      </c>
      <c r="K120" s="51">
        <v>4</v>
      </c>
      <c r="L120" s="55">
        <f t="shared" si="14"/>
        <v>0</v>
      </c>
      <c r="M120" s="177">
        <v>0</v>
      </c>
      <c r="N120" s="83">
        <v>4</v>
      </c>
      <c r="O120" s="136">
        <f t="shared" si="23"/>
        <v>0</v>
      </c>
      <c r="P120" s="129"/>
      <c r="Q120" s="89"/>
      <c r="R120" s="144"/>
      <c r="S120" s="129"/>
      <c r="T120" s="89"/>
      <c r="U120" s="144"/>
      <c r="V120" s="129"/>
      <c r="W120" s="89"/>
      <c r="X120" s="144"/>
      <c r="Y120" s="129"/>
      <c r="Z120" s="89"/>
      <c r="AA120" s="144"/>
      <c r="AB120" s="129"/>
      <c r="AC120" s="90"/>
      <c r="AD120" s="144"/>
      <c r="AE120" s="177">
        <v>0</v>
      </c>
      <c r="AF120" s="83">
        <v>11</v>
      </c>
      <c r="AG120" s="136">
        <f t="shared" si="24"/>
        <v>0</v>
      </c>
      <c r="AH120" s="155">
        <f t="shared" si="16"/>
        <v>0</v>
      </c>
    </row>
    <row r="121" spans="1:34" ht="15.6" x14ac:dyDescent="0.25">
      <c r="A121" s="162">
        <v>1.1160000000000001</v>
      </c>
      <c r="B121" s="49" t="s">
        <v>235</v>
      </c>
      <c r="C121" s="49" t="s">
        <v>267</v>
      </c>
      <c r="D121" s="118" t="s">
        <v>48</v>
      </c>
      <c r="E121" s="175">
        <v>0</v>
      </c>
      <c r="F121" s="83">
        <v>1</v>
      </c>
      <c r="G121" s="51">
        <v>4</v>
      </c>
      <c r="H121" s="55">
        <f t="shared" si="22"/>
        <v>0</v>
      </c>
      <c r="I121" s="176">
        <v>0</v>
      </c>
      <c r="J121" s="83">
        <v>18</v>
      </c>
      <c r="K121" s="51">
        <v>4</v>
      </c>
      <c r="L121" s="55">
        <f t="shared" si="14"/>
        <v>0</v>
      </c>
      <c r="M121" s="177">
        <v>0</v>
      </c>
      <c r="N121" s="83">
        <v>7</v>
      </c>
      <c r="O121" s="136">
        <f t="shared" si="23"/>
        <v>0</v>
      </c>
      <c r="P121" s="129"/>
      <c r="Q121" s="89"/>
      <c r="R121" s="144"/>
      <c r="S121" s="129"/>
      <c r="T121" s="89"/>
      <c r="U121" s="144"/>
      <c r="V121" s="129"/>
      <c r="W121" s="89"/>
      <c r="X121" s="144"/>
      <c r="Y121" s="129"/>
      <c r="Z121" s="89"/>
      <c r="AA121" s="144"/>
      <c r="AB121" s="129"/>
      <c r="AC121" s="90"/>
      <c r="AD121" s="144"/>
      <c r="AE121" s="177">
        <v>0</v>
      </c>
      <c r="AF121" s="83">
        <v>72</v>
      </c>
      <c r="AG121" s="136">
        <f t="shared" si="24"/>
        <v>0</v>
      </c>
      <c r="AH121" s="155">
        <f t="shared" si="16"/>
        <v>0</v>
      </c>
    </row>
    <row r="122" spans="1:34" ht="27.6" x14ac:dyDescent="0.25">
      <c r="A122" s="162">
        <v>1.117</v>
      </c>
      <c r="B122" s="49" t="s">
        <v>235</v>
      </c>
      <c r="C122" s="49" t="s">
        <v>268</v>
      </c>
      <c r="D122" s="118" t="s">
        <v>49</v>
      </c>
      <c r="E122" s="175">
        <v>0</v>
      </c>
      <c r="F122" s="83">
        <v>5</v>
      </c>
      <c r="G122" s="51">
        <v>4</v>
      </c>
      <c r="H122" s="55">
        <f t="shared" si="22"/>
        <v>0</v>
      </c>
      <c r="I122" s="176">
        <v>0</v>
      </c>
      <c r="J122" s="83">
        <v>37</v>
      </c>
      <c r="K122" s="51">
        <v>4</v>
      </c>
      <c r="L122" s="55">
        <f t="shared" si="14"/>
        <v>0</v>
      </c>
      <c r="M122" s="177">
        <v>0</v>
      </c>
      <c r="N122" s="83">
        <v>60</v>
      </c>
      <c r="O122" s="136">
        <f t="shared" si="23"/>
        <v>0</v>
      </c>
      <c r="P122" s="129"/>
      <c r="Q122" s="89"/>
      <c r="R122" s="144"/>
      <c r="S122" s="129"/>
      <c r="T122" s="89"/>
      <c r="U122" s="144"/>
      <c r="V122" s="129"/>
      <c r="W122" s="89"/>
      <c r="X122" s="144"/>
      <c r="Y122" s="177">
        <v>0</v>
      </c>
      <c r="Z122" s="83">
        <v>5</v>
      </c>
      <c r="AA122" s="143">
        <f>SUM(Y122)</f>
        <v>0</v>
      </c>
      <c r="AB122" s="129"/>
      <c r="AC122" s="90"/>
      <c r="AD122" s="144"/>
      <c r="AE122" s="177">
        <v>0</v>
      </c>
      <c r="AF122" s="83">
        <v>91</v>
      </c>
      <c r="AG122" s="136">
        <f t="shared" si="24"/>
        <v>0</v>
      </c>
      <c r="AH122" s="155">
        <f t="shared" si="16"/>
        <v>0</v>
      </c>
    </row>
    <row r="123" spans="1:34" ht="15.6" x14ac:dyDescent="0.25">
      <c r="A123" s="162">
        <v>1.1180000000000001</v>
      </c>
      <c r="B123" s="49" t="s">
        <v>235</v>
      </c>
      <c r="C123" s="49" t="s">
        <v>269</v>
      </c>
      <c r="D123" s="119" t="s">
        <v>270</v>
      </c>
      <c r="E123" s="175">
        <v>0</v>
      </c>
      <c r="F123" s="83">
        <v>4</v>
      </c>
      <c r="G123" s="51">
        <v>4</v>
      </c>
      <c r="H123" s="55">
        <f t="shared" si="22"/>
        <v>0</v>
      </c>
      <c r="I123" s="176">
        <v>0</v>
      </c>
      <c r="J123" s="83">
        <v>430</v>
      </c>
      <c r="K123" s="51">
        <v>4</v>
      </c>
      <c r="L123" s="55">
        <f t="shared" si="14"/>
        <v>0</v>
      </c>
      <c r="M123" s="177">
        <v>0</v>
      </c>
      <c r="N123" s="83">
        <v>88</v>
      </c>
      <c r="O123" s="136">
        <f t="shared" si="23"/>
        <v>0</v>
      </c>
      <c r="P123" s="177">
        <v>0</v>
      </c>
      <c r="Q123" s="83">
        <v>4</v>
      </c>
      <c r="R123" s="143">
        <f>SUM(P123)</f>
        <v>0</v>
      </c>
      <c r="S123" s="177">
        <v>0</v>
      </c>
      <c r="T123" s="83">
        <v>5</v>
      </c>
      <c r="U123" s="143">
        <f>SUM(S123)</f>
        <v>0</v>
      </c>
      <c r="V123" s="129"/>
      <c r="W123" s="89"/>
      <c r="X123" s="144"/>
      <c r="Y123" s="177">
        <v>0</v>
      </c>
      <c r="Z123" s="83">
        <v>4</v>
      </c>
      <c r="AA123" s="143">
        <f t="shared" ref="AA123:AA124" si="25">SUM(Y123)</f>
        <v>0</v>
      </c>
      <c r="AB123" s="129"/>
      <c r="AC123" s="90"/>
      <c r="AD123" s="144"/>
      <c r="AE123" s="177">
        <v>0</v>
      </c>
      <c r="AF123" s="83">
        <v>1264</v>
      </c>
      <c r="AG123" s="136">
        <f t="shared" si="24"/>
        <v>0</v>
      </c>
      <c r="AH123" s="155">
        <f t="shared" si="16"/>
        <v>0</v>
      </c>
    </row>
    <row r="124" spans="1:34" ht="32.4" customHeight="1" x14ac:dyDescent="0.25">
      <c r="A124" s="162">
        <v>1.119</v>
      </c>
      <c r="B124" s="49" t="s">
        <v>235</v>
      </c>
      <c r="C124" s="49" t="s">
        <v>271</v>
      </c>
      <c r="D124" s="119" t="s">
        <v>272</v>
      </c>
      <c r="E124" s="175">
        <v>0</v>
      </c>
      <c r="F124" s="83">
        <v>4</v>
      </c>
      <c r="G124" s="51">
        <v>4</v>
      </c>
      <c r="H124" s="55">
        <f t="shared" si="22"/>
        <v>0</v>
      </c>
      <c r="I124" s="176">
        <v>0</v>
      </c>
      <c r="J124" s="83">
        <v>236</v>
      </c>
      <c r="K124" s="51">
        <v>4</v>
      </c>
      <c r="L124" s="55">
        <f t="shared" si="14"/>
        <v>0</v>
      </c>
      <c r="M124" s="177">
        <v>0</v>
      </c>
      <c r="N124" s="83">
        <v>36</v>
      </c>
      <c r="O124" s="136">
        <f t="shared" si="23"/>
        <v>0</v>
      </c>
      <c r="P124" s="129"/>
      <c r="Q124" s="89"/>
      <c r="R124" s="144"/>
      <c r="S124" s="129"/>
      <c r="T124" s="89"/>
      <c r="U124" s="144"/>
      <c r="V124" s="129"/>
      <c r="W124" s="89"/>
      <c r="X124" s="144"/>
      <c r="Y124" s="177">
        <v>0</v>
      </c>
      <c r="Z124" s="83">
        <v>12</v>
      </c>
      <c r="AA124" s="143">
        <f t="shared" si="25"/>
        <v>0</v>
      </c>
      <c r="AB124" s="129"/>
      <c r="AC124" s="90"/>
      <c r="AD124" s="144"/>
      <c r="AE124" s="177">
        <v>0</v>
      </c>
      <c r="AF124" s="83">
        <v>519</v>
      </c>
      <c r="AG124" s="136">
        <f t="shared" si="24"/>
        <v>0</v>
      </c>
      <c r="AH124" s="155">
        <f t="shared" si="16"/>
        <v>0</v>
      </c>
    </row>
    <row r="125" spans="1:34" ht="27.6" x14ac:dyDescent="0.25">
      <c r="A125" s="162">
        <v>1.1200000000000001</v>
      </c>
      <c r="B125" s="49" t="s">
        <v>235</v>
      </c>
      <c r="C125" s="49" t="s">
        <v>273</v>
      </c>
      <c r="D125" s="118" t="s">
        <v>50</v>
      </c>
      <c r="E125" s="175">
        <v>0</v>
      </c>
      <c r="F125" s="83">
        <v>4</v>
      </c>
      <c r="G125" s="51">
        <v>4</v>
      </c>
      <c r="H125" s="55">
        <f t="shared" si="22"/>
        <v>0</v>
      </c>
      <c r="I125" s="176">
        <v>0</v>
      </c>
      <c r="J125" s="83">
        <v>100</v>
      </c>
      <c r="K125" s="51">
        <v>4</v>
      </c>
      <c r="L125" s="55">
        <f t="shared" si="14"/>
        <v>0</v>
      </c>
      <c r="M125" s="177">
        <v>0</v>
      </c>
      <c r="N125" s="83">
        <v>40</v>
      </c>
      <c r="O125" s="136">
        <f t="shared" si="23"/>
        <v>0</v>
      </c>
      <c r="P125" s="129"/>
      <c r="Q125" s="89"/>
      <c r="R125" s="144"/>
      <c r="S125" s="129"/>
      <c r="T125" s="89"/>
      <c r="U125" s="144"/>
      <c r="V125" s="129"/>
      <c r="W125" s="89"/>
      <c r="X125" s="144"/>
      <c r="Y125" s="129"/>
      <c r="Z125" s="89"/>
      <c r="AA125" s="144"/>
      <c r="AB125" s="129"/>
      <c r="AC125" s="90"/>
      <c r="AD125" s="144"/>
      <c r="AE125" s="177">
        <v>0</v>
      </c>
      <c r="AF125" s="83">
        <v>206</v>
      </c>
      <c r="AG125" s="136">
        <f t="shared" si="24"/>
        <v>0</v>
      </c>
      <c r="AH125" s="155">
        <f t="shared" si="16"/>
        <v>0</v>
      </c>
    </row>
    <row r="126" spans="1:34" ht="15.6" x14ac:dyDescent="0.25">
      <c r="A126" s="162">
        <v>1.121</v>
      </c>
      <c r="B126" s="49" t="s">
        <v>235</v>
      </c>
      <c r="C126" s="49" t="s">
        <v>274</v>
      </c>
      <c r="D126" s="119" t="s">
        <v>275</v>
      </c>
      <c r="E126" s="175">
        <v>0</v>
      </c>
      <c r="F126" s="83">
        <v>3</v>
      </c>
      <c r="G126" s="51">
        <v>4</v>
      </c>
      <c r="H126" s="55">
        <f t="shared" si="22"/>
        <v>0</v>
      </c>
      <c r="I126" s="176">
        <v>0</v>
      </c>
      <c r="J126" s="83">
        <v>36</v>
      </c>
      <c r="K126" s="51">
        <v>4</v>
      </c>
      <c r="L126" s="55">
        <f t="shared" si="14"/>
        <v>0</v>
      </c>
      <c r="M126" s="177">
        <v>0</v>
      </c>
      <c r="N126" s="83">
        <v>18</v>
      </c>
      <c r="O126" s="136">
        <f t="shared" si="23"/>
        <v>0</v>
      </c>
      <c r="P126" s="129"/>
      <c r="Q126" s="89"/>
      <c r="R126" s="144"/>
      <c r="S126" s="129"/>
      <c r="T126" s="89"/>
      <c r="U126" s="144"/>
      <c r="V126" s="129"/>
      <c r="W126" s="89"/>
      <c r="X126" s="144"/>
      <c r="Y126" s="177">
        <v>0</v>
      </c>
      <c r="Z126" s="83">
        <v>6</v>
      </c>
      <c r="AA126" s="143">
        <f>SUM(Y126)</f>
        <v>0</v>
      </c>
      <c r="AB126" s="129"/>
      <c r="AC126" s="90"/>
      <c r="AD126" s="144"/>
      <c r="AE126" s="177">
        <v>0</v>
      </c>
      <c r="AF126" s="83">
        <v>105</v>
      </c>
      <c r="AG126" s="136">
        <f t="shared" si="24"/>
        <v>0</v>
      </c>
      <c r="AH126" s="155">
        <f t="shared" si="16"/>
        <v>0</v>
      </c>
    </row>
    <row r="127" spans="1:34" ht="15.6" x14ac:dyDescent="0.25">
      <c r="A127" s="162">
        <v>1.1220000000000001</v>
      </c>
      <c r="B127" s="222" t="s">
        <v>276</v>
      </c>
      <c r="C127" s="217" t="s">
        <v>277</v>
      </c>
      <c r="D127" s="218" t="s">
        <v>35</v>
      </c>
      <c r="E127" s="175">
        <v>0</v>
      </c>
      <c r="F127" s="215">
        <v>3</v>
      </c>
      <c r="G127" s="51">
        <v>4</v>
      </c>
      <c r="H127" s="55">
        <f t="shared" si="22"/>
        <v>0</v>
      </c>
      <c r="I127" s="176">
        <v>0</v>
      </c>
      <c r="J127" s="215">
        <v>158</v>
      </c>
      <c r="K127" s="51">
        <v>4</v>
      </c>
      <c r="L127" s="55">
        <f t="shared" si="14"/>
        <v>0</v>
      </c>
      <c r="M127" s="177">
        <v>0</v>
      </c>
      <c r="N127" s="47">
        <v>36</v>
      </c>
      <c r="O127" s="136">
        <f t="shared" si="23"/>
        <v>0</v>
      </c>
      <c r="P127" s="129"/>
      <c r="Q127" s="216"/>
      <c r="R127" s="144"/>
      <c r="S127" s="129"/>
      <c r="T127" s="216"/>
      <c r="U127" s="144"/>
      <c r="V127" s="177">
        <v>0</v>
      </c>
      <c r="W127" s="215">
        <v>3</v>
      </c>
      <c r="X127" s="143">
        <f>SUM(V127)</f>
        <v>0</v>
      </c>
      <c r="Y127" s="129"/>
      <c r="Z127" s="216"/>
      <c r="AA127" s="144"/>
      <c r="AB127" s="129"/>
      <c r="AC127" s="213"/>
      <c r="AD127" s="144"/>
      <c r="AE127" s="177">
        <v>0</v>
      </c>
      <c r="AF127" s="215">
        <v>217</v>
      </c>
      <c r="AG127" s="136">
        <f t="shared" si="24"/>
        <v>0</v>
      </c>
      <c r="AH127" s="155">
        <f t="shared" si="16"/>
        <v>0</v>
      </c>
    </row>
    <row r="128" spans="1:34" ht="15.6" x14ac:dyDescent="0.25">
      <c r="A128" s="162">
        <v>1.123</v>
      </c>
      <c r="B128" s="222"/>
      <c r="C128" s="217"/>
      <c r="D128" s="218"/>
      <c r="E128" s="175">
        <v>0</v>
      </c>
      <c r="F128" s="215"/>
      <c r="G128" s="51">
        <v>4</v>
      </c>
      <c r="H128" s="55">
        <f t="shared" si="22"/>
        <v>0</v>
      </c>
      <c r="I128" s="176">
        <v>0</v>
      </c>
      <c r="J128" s="215"/>
      <c r="K128" s="51">
        <v>4</v>
      </c>
      <c r="L128" s="55">
        <f t="shared" si="14"/>
        <v>0</v>
      </c>
      <c r="M128" s="177">
        <v>0</v>
      </c>
      <c r="N128" s="47">
        <v>3</v>
      </c>
      <c r="O128" s="136">
        <f t="shared" si="23"/>
        <v>0</v>
      </c>
      <c r="P128" s="129"/>
      <c r="Q128" s="216"/>
      <c r="R128" s="144"/>
      <c r="S128" s="129"/>
      <c r="T128" s="216"/>
      <c r="U128" s="144"/>
      <c r="V128" s="177">
        <v>0</v>
      </c>
      <c r="W128" s="215"/>
      <c r="X128" s="143">
        <f t="shared" ref="X128:X130" si="26">SUM(V128)</f>
        <v>0</v>
      </c>
      <c r="Y128" s="129"/>
      <c r="Z128" s="216"/>
      <c r="AA128" s="144"/>
      <c r="AB128" s="129"/>
      <c r="AC128" s="213"/>
      <c r="AD128" s="144"/>
      <c r="AE128" s="177">
        <v>0</v>
      </c>
      <c r="AF128" s="215"/>
      <c r="AG128" s="136">
        <f t="shared" si="24"/>
        <v>0</v>
      </c>
      <c r="AH128" s="155">
        <f t="shared" si="16"/>
        <v>0</v>
      </c>
    </row>
    <row r="129" spans="1:34" ht="15.6" x14ac:dyDescent="0.25">
      <c r="A129" s="162">
        <v>1.1240000000000001</v>
      </c>
      <c r="B129" s="222"/>
      <c r="C129" s="217"/>
      <c r="D129" s="218"/>
      <c r="E129" s="175">
        <v>0</v>
      </c>
      <c r="F129" s="215"/>
      <c r="G129" s="51">
        <v>4</v>
      </c>
      <c r="H129" s="55">
        <f t="shared" si="22"/>
        <v>0</v>
      </c>
      <c r="I129" s="176">
        <v>0</v>
      </c>
      <c r="J129" s="215"/>
      <c r="K129" s="51">
        <v>4</v>
      </c>
      <c r="L129" s="55">
        <f t="shared" si="14"/>
        <v>0</v>
      </c>
      <c r="M129" s="177">
        <v>0</v>
      </c>
      <c r="N129" s="47">
        <v>11</v>
      </c>
      <c r="O129" s="136">
        <f t="shared" si="23"/>
        <v>0</v>
      </c>
      <c r="P129" s="129"/>
      <c r="Q129" s="216"/>
      <c r="R129" s="144"/>
      <c r="S129" s="129"/>
      <c r="T129" s="216"/>
      <c r="U129" s="144"/>
      <c r="V129" s="177">
        <v>0</v>
      </c>
      <c r="W129" s="215"/>
      <c r="X129" s="143">
        <f t="shared" si="26"/>
        <v>0</v>
      </c>
      <c r="Y129" s="129"/>
      <c r="Z129" s="216"/>
      <c r="AA129" s="144"/>
      <c r="AB129" s="129"/>
      <c r="AC129" s="213"/>
      <c r="AD129" s="144"/>
      <c r="AE129" s="177">
        <v>0</v>
      </c>
      <c r="AF129" s="215"/>
      <c r="AG129" s="136">
        <f t="shared" si="24"/>
        <v>0</v>
      </c>
      <c r="AH129" s="155">
        <f t="shared" si="16"/>
        <v>0</v>
      </c>
    </row>
    <row r="130" spans="1:34" ht="15.6" x14ac:dyDescent="0.25">
      <c r="A130" s="162">
        <v>1.125</v>
      </c>
      <c r="B130" s="222"/>
      <c r="C130" s="217"/>
      <c r="D130" s="218"/>
      <c r="E130" s="175">
        <v>0</v>
      </c>
      <c r="F130" s="215"/>
      <c r="G130" s="51">
        <v>4</v>
      </c>
      <c r="H130" s="55">
        <f t="shared" si="22"/>
        <v>0</v>
      </c>
      <c r="I130" s="176">
        <v>0</v>
      </c>
      <c r="J130" s="215"/>
      <c r="K130" s="51">
        <v>4</v>
      </c>
      <c r="L130" s="55">
        <f t="shared" si="14"/>
        <v>0</v>
      </c>
      <c r="M130" s="177">
        <v>0</v>
      </c>
      <c r="N130" s="47">
        <v>5</v>
      </c>
      <c r="O130" s="136">
        <f t="shared" si="23"/>
        <v>0</v>
      </c>
      <c r="P130" s="129"/>
      <c r="Q130" s="216"/>
      <c r="R130" s="144"/>
      <c r="S130" s="129"/>
      <c r="T130" s="216"/>
      <c r="U130" s="144"/>
      <c r="V130" s="177">
        <v>0</v>
      </c>
      <c r="W130" s="215"/>
      <c r="X130" s="143">
        <f t="shared" si="26"/>
        <v>0</v>
      </c>
      <c r="Y130" s="129"/>
      <c r="Z130" s="216"/>
      <c r="AA130" s="144"/>
      <c r="AB130" s="129"/>
      <c r="AC130" s="213"/>
      <c r="AD130" s="144"/>
      <c r="AE130" s="177">
        <v>0</v>
      </c>
      <c r="AF130" s="215"/>
      <c r="AG130" s="136">
        <f t="shared" si="24"/>
        <v>0</v>
      </c>
      <c r="AH130" s="155">
        <f t="shared" si="16"/>
        <v>0</v>
      </c>
    </row>
    <row r="131" spans="1:34" ht="27.6" x14ac:dyDescent="0.25">
      <c r="A131" s="162">
        <v>1.1259999999999999</v>
      </c>
      <c r="B131" s="49" t="s">
        <v>276</v>
      </c>
      <c r="C131" s="48" t="s">
        <v>278</v>
      </c>
      <c r="D131" s="120" t="s">
        <v>36</v>
      </c>
      <c r="E131" s="175">
        <v>0</v>
      </c>
      <c r="F131" s="47">
        <v>2</v>
      </c>
      <c r="G131" s="51">
        <v>4</v>
      </c>
      <c r="H131" s="55">
        <f t="shared" si="22"/>
        <v>0</v>
      </c>
      <c r="I131" s="176">
        <v>0</v>
      </c>
      <c r="J131" s="47">
        <v>109</v>
      </c>
      <c r="K131" s="51">
        <v>4</v>
      </c>
      <c r="L131" s="55">
        <f t="shared" si="14"/>
        <v>0</v>
      </c>
      <c r="M131" s="129"/>
      <c r="N131" s="85"/>
      <c r="O131" s="137"/>
      <c r="P131" s="129"/>
      <c r="Q131" s="85"/>
      <c r="R131" s="144"/>
      <c r="S131" s="129"/>
      <c r="T131" s="85"/>
      <c r="U131" s="144"/>
      <c r="V131" s="129"/>
      <c r="W131" s="85"/>
      <c r="X131" s="144"/>
      <c r="Y131" s="129"/>
      <c r="Z131" s="85"/>
      <c r="AA131" s="144"/>
      <c r="AB131" s="129"/>
      <c r="AC131" s="86"/>
      <c r="AD131" s="144"/>
      <c r="AE131" s="177">
        <v>0</v>
      </c>
      <c r="AF131" s="47">
        <v>40</v>
      </c>
      <c r="AG131" s="136">
        <f t="shared" si="24"/>
        <v>0</v>
      </c>
      <c r="AH131" s="155">
        <f t="shared" si="16"/>
        <v>0</v>
      </c>
    </row>
    <row r="132" spans="1:34" ht="27.6" x14ac:dyDescent="0.25">
      <c r="A132" s="162">
        <v>1.127</v>
      </c>
      <c r="B132" s="49" t="s">
        <v>276</v>
      </c>
      <c r="C132" s="48" t="s">
        <v>279</v>
      </c>
      <c r="D132" s="120" t="s">
        <v>37</v>
      </c>
      <c r="E132" s="175">
        <v>0</v>
      </c>
      <c r="F132" s="47">
        <v>2</v>
      </c>
      <c r="G132" s="51">
        <v>4</v>
      </c>
      <c r="H132" s="55">
        <f t="shared" si="22"/>
        <v>0</v>
      </c>
      <c r="I132" s="176">
        <v>0</v>
      </c>
      <c r="J132" s="47">
        <v>100</v>
      </c>
      <c r="K132" s="51">
        <v>4</v>
      </c>
      <c r="L132" s="55">
        <f t="shared" si="14"/>
        <v>0</v>
      </c>
      <c r="M132" s="177">
        <v>0</v>
      </c>
      <c r="N132" s="47">
        <v>24</v>
      </c>
      <c r="O132" s="136">
        <f>SUM(M132)</f>
        <v>0</v>
      </c>
      <c r="P132" s="177">
        <v>0</v>
      </c>
      <c r="Q132" s="47">
        <v>1</v>
      </c>
      <c r="R132" s="143">
        <f>SUM(P132)</f>
        <v>0</v>
      </c>
      <c r="S132" s="129"/>
      <c r="T132" s="85"/>
      <c r="U132" s="144"/>
      <c r="V132" s="129"/>
      <c r="W132" s="85"/>
      <c r="X132" s="144"/>
      <c r="Y132" s="129"/>
      <c r="Z132" s="85"/>
      <c r="AA132" s="144"/>
      <c r="AB132" s="129"/>
      <c r="AC132" s="86"/>
      <c r="AD132" s="144"/>
      <c r="AE132" s="177">
        <v>0</v>
      </c>
      <c r="AF132" s="47">
        <v>40</v>
      </c>
      <c r="AG132" s="136">
        <f t="shared" si="24"/>
        <v>0</v>
      </c>
      <c r="AH132" s="155">
        <f t="shared" si="16"/>
        <v>0</v>
      </c>
    </row>
    <row r="133" spans="1:34" ht="15.6" x14ac:dyDescent="0.25">
      <c r="A133" s="162">
        <v>1.1279999999999999</v>
      </c>
      <c r="B133" s="49" t="s">
        <v>276</v>
      </c>
      <c r="C133" s="48" t="s">
        <v>280</v>
      </c>
      <c r="D133" s="120" t="s">
        <v>38</v>
      </c>
      <c r="E133" s="175">
        <v>0</v>
      </c>
      <c r="F133" s="47">
        <v>2</v>
      </c>
      <c r="G133" s="51">
        <v>4</v>
      </c>
      <c r="H133" s="55">
        <f t="shared" si="22"/>
        <v>0</v>
      </c>
      <c r="I133" s="176">
        <v>0</v>
      </c>
      <c r="J133" s="47">
        <v>100</v>
      </c>
      <c r="K133" s="51">
        <v>4</v>
      </c>
      <c r="L133" s="55">
        <f t="shared" si="14"/>
        <v>0</v>
      </c>
      <c r="M133" s="129"/>
      <c r="N133" s="85"/>
      <c r="O133" s="137"/>
      <c r="P133" s="129"/>
      <c r="Q133" s="85"/>
      <c r="R133" s="144"/>
      <c r="S133" s="177">
        <v>0</v>
      </c>
      <c r="T133" s="47">
        <v>1</v>
      </c>
      <c r="U133" s="143">
        <f>SUM(S133)</f>
        <v>0</v>
      </c>
      <c r="V133" s="129"/>
      <c r="W133" s="85"/>
      <c r="X133" s="144"/>
      <c r="Y133" s="129"/>
      <c r="Z133" s="85"/>
      <c r="AA133" s="144"/>
      <c r="AB133" s="129"/>
      <c r="AC133" s="86"/>
      <c r="AD133" s="144"/>
      <c r="AE133" s="177">
        <v>0</v>
      </c>
      <c r="AF133" s="47">
        <v>140</v>
      </c>
      <c r="AG133" s="136">
        <f t="shared" si="24"/>
        <v>0</v>
      </c>
      <c r="AH133" s="155">
        <f t="shared" si="16"/>
        <v>0</v>
      </c>
    </row>
    <row r="134" spans="1:34" ht="15.6" x14ac:dyDescent="0.25">
      <c r="A134" s="162">
        <v>1.129</v>
      </c>
      <c r="B134" s="222" t="s">
        <v>276</v>
      </c>
      <c r="C134" s="217" t="s">
        <v>281</v>
      </c>
      <c r="D134" s="218" t="s">
        <v>39</v>
      </c>
      <c r="E134" s="175">
        <v>0</v>
      </c>
      <c r="F134" s="215">
        <v>6</v>
      </c>
      <c r="G134" s="51">
        <v>4</v>
      </c>
      <c r="H134" s="55">
        <f t="shared" si="22"/>
        <v>0</v>
      </c>
      <c r="I134" s="176">
        <v>0</v>
      </c>
      <c r="J134" s="215">
        <v>350</v>
      </c>
      <c r="K134" s="51">
        <v>4</v>
      </c>
      <c r="L134" s="55">
        <f t="shared" si="14"/>
        <v>0</v>
      </c>
      <c r="M134" s="177">
        <v>0</v>
      </c>
      <c r="N134" s="47">
        <v>80</v>
      </c>
      <c r="O134" s="136">
        <f>SUM(M134)</f>
        <v>0</v>
      </c>
      <c r="P134" s="129"/>
      <c r="Q134" s="216"/>
      <c r="R134" s="144"/>
      <c r="S134" s="177">
        <v>0</v>
      </c>
      <c r="T134" s="215">
        <v>4</v>
      </c>
      <c r="U134" s="143">
        <f t="shared" ref="U134:U137" si="27">SUM(S134)</f>
        <v>0</v>
      </c>
      <c r="V134" s="177">
        <v>0</v>
      </c>
      <c r="W134" s="215">
        <v>5</v>
      </c>
      <c r="X134" s="143">
        <f>SUM(V134)</f>
        <v>0</v>
      </c>
      <c r="Y134" s="129"/>
      <c r="Z134" s="216"/>
      <c r="AA134" s="144"/>
      <c r="AB134" s="177">
        <v>0</v>
      </c>
      <c r="AC134" s="214">
        <v>6</v>
      </c>
      <c r="AD134" s="143">
        <f>SUM(AB134)</f>
        <v>0</v>
      </c>
      <c r="AE134" s="177">
        <v>0</v>
      </c>
      <c r="AF134" s="215">
        <v>450</v>
      </c>
      <c r="AG134" s="136">
        <f t="shared" si="24"/>
        <v>0</v>
      </c>
      <c r="AH134" s="155">
        <f t="shared" si="16"/>
        <v>0</v>
      </c>
    </row>
    <row r="135" spans="1:34" ht="15.6" x14ac:dyDescent="0.25">
      <c r="A135" s="162">
        <v>1.1299999999999999</v>
      </c>
      <c r="B135" s="222"/>
      <c r="C135" s="217"/>
      <c r="D135" s="218"/>
      <c r="E135" s="175">
        <v>0</v>
      </c>
      <c r="F135" s="215"/>
      <c r="G135" s="51">
        <v>4</v>
      </c>
      <c r="H135" s="55">
        <f t="shared" si="22"/>
        <v>0</v>
      </c>
      <c r="I135" s="176">
        <v>0</v>
      </c>
      <c r="J135" s="215"/>
      <c r="K135" s="51">
        <v>4</v>
      </c>
      <c r="L135" s="55">
        <f t="shared" ref="L135:L155" si="28">SUM(K135*I135)</f>
        <v>0</v>
      </c>
      <c r="M135" s="177">
        <v>0</v>
      </c>
      <c r="N135" s="47">
        <v>6</v>
      </c>
      <c r="O135" s="136">
        <f t="shared" ref="O135:O137" si="29">SUM(M135)</f>
        <v>0</v>
      </c>
      <c r="P135" s="129"/>
      <c r="Q135" s="216"/>
      <c r="R135" s="144"/>
      <c r="S135" s="177">
        <v>0</v>
      </c>
      <c r="T135" s="215"/>
      <c r="U135" s="143">
        <f t="shared" si="27"/>
        <v>0</v>
      </c>
      <c r="V135" s="177">
        <v>0</v>
      </c>
      <c r="W135" s="215"/>
      <c r="X135" s="143">
        <f t="shared" ref="X135:X137" si="30">SUM(V135)</f>
        <v>0</v>
      </c>
      <c r="Y135" s="129"/>
      <c r="Z135" s="216"/>
      <c r="AA135" s="144"/>
      <c r="AB135" s="177">
        <v>0</v>
      </c>
      <c r="AC135" s="214"/>
      <c r="AD135" s="143">
        <f t="shared" ref="AD135:AD137" si="31">SUM(AB135)</f>
        <v>0</v>
      </c>
      <c r="AE135" s="177">
        <v>0</v>
      </c>
      <c r="AF135" s="215"/>
      <c r="AG135" s="136">
        <f t="shared" si="24"/>
        <v>0</v>
      </c>
      <c r="AH135" s="155">
        <f t="shared" ref="AH135:AH155" si="32">SUM(H135+L135+M135+P135+S135+V135+Y135+AB135+AE135)</f>
        <v>0</v>
      </c>
    </row>
    <row r="136" spans="1:34" ht="15.6" x14ac:dyDescent="0.25">
      <c r="A136" s="162">
        <v>1.131</v>
      </c>
      <c r="B136" s="222"/>
      <c r="C136" s="217"/>
      <c r="D136" s="218"/>
      <c r="E136" s="175">
        <v>0</v>
      </c>
      <c r="F136" s="215"/>
      <c r="G136" s="51">
        <v>4</v>
      </c>
      <c r="H136" s="55">
        <f t="shared" si="22"/>
        <v>0</v>
      </c>
      <c r="I136" s="176">
        <v>0</v>
      </c>
      <c r="J136" s="215"/>
      <c r="K136" s="51">
        <v>4</v>
      </c>
      <c r="L136" s="55">
        <f t="shared" si="28"/>
        <v>0</v>
      </c>
      <c r="M136" s="177">
        <v>0</v>
      </c>
      <c r="N136" s="47">
        <v>4</v>
      </c>
      <c r="O136" s="136">
        <f t="shared" si="29"/>
        <v>0</v>
      </c>
      <c r="P136" s="129"/>
      <c r="Q136" s="216"/>
      <c r="R136" s="144"/>
      <c r="S136" s="177">
        <v>0</v>
      </c>
      <c r="T136" s="215"/>
      <c r="U136" s="143">
        <f t="shared" si="27"/>
        <v>0</v>
      </c>
      <c r="V136" s="177">
        <v>0</v>
      </c>
      <c r="W136" s="215"/>
      <c r="X136" s="143">
        <f t="shared" si="30"/>
        <v>0</v>
      </c>
      <c r="Y136" s="129"/>
      <c r="Z136" s="216"/>
      <c r="AA136" s="144"/>
      <c r="AB136" s="177">
        <v>0</v>
      </c>
      <c r="AC136" s="214"/>
      <c r="AD136" s="143">
        <f t="shared" si="31"/>
        <v>0</v>
      </c>
      <c r="AE136" s="177">
        <v>0</v>
      </c>
      <c r="AF136" s="215"/>
      <c r="AG136" s="136">
        <f t="shared" si="24"/>
        <v>0</v>
      </c>
      <c r="AH136" s="155">
        <f t="shared" si="32"/>
        <v>0</v>
      </c>
    </row>
    <row r="137" spans="1:34" ht="15.6" x14ac:dyDescent="0.25">
      <c r="A137" s="162">
        <v>1.1319999999999999</v>
      </c>
      <c r="B137" s="222"/>
      <c r="C137" s="217"/>
      <c r="D137" s="218"/>
      <c r="E137" s="175">
        <v>0</v>
      </c>
      <c r="F137" s="215"/>
      <c r="G137" s="51">
        <v>4</v>
      </c>
      <c r="H137" s="55">
        <f t="shared" si="22"/>
        <v>0</v>
      </c>
      <c r="I137" s="176">
        <v>0</v>
      </c>
      <c r="J137" s="215"/>
      <c r="K137" s="51">
        <v>4</v>
      </c>
      <c r="L137" s="55">
        <f t="shared" si="28"/>
        <v>0</v>
      </c>
      <c r="M137" s="177">
        <v>0</v>
      </c>
      <c r="N137" s="47">
        <v>56</v>
      </c>
      <c r="O137" s="136">
        <f t="shared" si="29"/>
        <v>0</v>
      </c>
      <c r="P137" s="129"/>
      <c r="Q137" s="216"/>
      <c r="R137" s="144"/>
      <c r="S137" s="177">
        <v>0</v>
      </c>
      <c r="T137" s="215"/>
      <c r="U137" s="143">
        <f t="shared" si="27"/>
        <v>0</v>
      </c>
      <c r="V137" s="177">
        <v>0</v>
      </c>
      <c r="W137" s="215"/>
      <c r="X137" s="143">
        <f t="shared" si="30"/>
        <v>0</v>
      </c>
      <c r="Y137" s="129"/>
      <c r="Z137" s="216"/>
      <c r="AA137" s="144"/>
      <c r="AB137" s="177">
        <v>0</v>
      </c>
      <c r="AC137" s="214"/>
      <c r="AD137" s="143">
        <f t="shared" si="31"/>
        <v>0</v>
      </c>
      <c r="AE137" s="177">
        <v>0</v>
      </c>
      <c r="AF137" s="215"/>
      <c r="AG137" s="136">
        <f t="shared" si="24"/>
        <v>0</v>
      </c>
      <c r="AH137" s="155">
        <f t="shared" si="32"/>
        <v>0</v>
      </c>
    </row>
    <row r="138" spans="1:34" ht="15.6" x14ac:dyDescent="0.25">
      <c r="A138" s="162">
        <v>1.133</v>
      </c>
      <c r="B138" s="49" t="s">
        <v>276</v>
      </c>
      <c r="C138" s="48" t="s">
        <v>282</v>
      </c>
      <c r="D138" s="120" t="s">
        <v>40</v>
      </c>
      <c r="E138" s="175">
        <v>0</v>
      </c>
      <c r="F138" s="47">
        <v>4</v>
      </c>
      <c r="G138" s="51">
        <v>4</v>
      </c>
      <c r="H138" s="55">
        <f t="shared" si="22"/>
        <v>0</v>
      </c>
      <c r="I138" s="176">
        <v>0</v>
      </c>
      <c r="J138" s="47">
        <v>10</v>
      </c>
      <c r="K138" s="51">
        <v>4</v>
      </c>
      <c r="L138" s="55">
        <f t="shared" si="28"/>
        <v>0</v>
      </c>
      <c r="M138" s="129"/>
      <c r="N138" s="85"/>
      <c r="O138" s="137"/>
      <c r="P138" s="129"/>
      <c r="Q138" s="85"/>
      <c r="R138" s="144"/>
      <c r="S138" s="129"/>
      <c r="T138" s="85"/>
      <c r="U138" s="144"/>
      <c r="V138" s="129"/>
      <c r="W138" s="85"/>
      <c r="X138" s="144"/>
      <c r="Y138" s="129"/>
      <c r="Z138" s="85"/>
      <c r="AA138" s="144"/>
      <c r="AB138" s="129"/>
      <c r="AC138" s="86"/>
      <c r="AD138" s="144"/>
      <c r="AE138" s="177">
        <v>0</v>
      </c>
      <c r="AF138" s="47">
        <v>4</v>
      </c>
      <c r="AG138" s="136">
        <f t="shared" si="24"/>
        <v>0</v>
      </c>
      <c r="AH138" s="155">
        <f t="shared" si="32"/>
        <v>0</v>
      </c>
    </row>
    <row r="139" spans="1:34" ht="15.6" x14ac:dyDescent="0.25">
      <c r="A139" s="162">
        <v>1.1339999999999999</v>
      </c>
      <c r="B139" s="49" t="s">
        <v>276</v>
      </c>
      <c r="C139" s="48" t="s">
        <v>283</v>
      </c>
      <c r="D139" s="120" t="s">
        <v>41</v>
      </c>
      <c r="E139" s="175">
        <v>0</v>
      </c>
      <c r="F139" s="47">
        <v>2</v>
      </c>
      <c r="G139" s="51">
        <v>4</v>
      </c>
      <c r="H139" s="55">
        <f t="shared" si="22"/>
        <v>0</v>
      </c>
      <c r="I139" s="176">
        <v>0</v>
      </c>
      <c r="J139" s="47">
        <v>18</v>
      </c>
      <c r="K139" s="51">
        <v>4</v>
      </c>
      <c r="L139" s="55">
        <f t="shared" si="28"/>
        <v>0</v>
      </c>
      <c r="M139" s="177">
        <v>0</v>
      </c>
      <c r="N139" s="47">
        <v>6</v>
      </c>
      <c r="O139" s="136">
        <f>SUM(M139)</f>
        <v>0</v>
      </c>
      <c r="P139" s="129"/>
      <c r="Q139" s="85"/>
      <c r="R139" s="144"/>
      <c r="S139" s="129"/>
      <c r="T139" s="85"/>
      <c r="U139" s="144"/>
      <c r="V139" s="129"/>
      <c r="W139" s="85"/>
      <c r="X139" s="144"/>
      <c r="Y139" s="129"/>
      <c r="Z139" s="85"/>
      <c r="AA139" s="144"/>
      <c r="AB139" s="129"/>
      <c r="AC139" s="86"/>
      <c r="AD139" s="144"/>
      <c r="AE139" s="177">
        <v>0</v>
      </c>
      <c r="AF139" s="47">
        <v>10</v>
      </c>
      <c r="AG139" s="136">
        <f t="shared" si="24"/>
        <v>0</v>
      </c>
      <c r="AH139" s="155">
        <f t="shared" si="32"/>
        <v>0</v>
      </c>
    </row>
    <row r="140" spans="1:34" ht="15.6" x14ac:dyDescent="0.25">
      <c r="A140" s="162">
        <v>1.135</v>
      </c>
      <c r="B140" s="49" t="s">
        <v>276</v>
      </c>
      <c r="C140" s="48" t="s">
        <v>284</v>
      </c>
      <c r="D140" s="120" t="s">
        <v>42</v>
      </c>
      <c r="E140" s="175">
        <v>0</v>
      </c>
      <c r="F140" s="47">
        <v>2</v>
      </c>
      <c r="G140" s="51">
        <v>4</v>
      </c>
      <c r="H140" s="55">
        <f t="shared" si="22"/>
        <v>0</v>
      </c>
      <c r="I140" s="176">
        <v>0</v>
      </c>
      <c r="J140" s="47">
        <v>28</v>
      </c>
      <c r="K140" s="51">
        <v>4</v>
      </c>
      <c r="L140" s="55">
        <f t="shared" si="28"/>
        <v>0</v>
      </c>
      <c r="M140" s="177">
        <v>0</v>
      </c>
      <c r="N140" s="47">
        <v>8</v>
      </c>
      <c r="O140" s="136">
        <f t="shared" ref="O140:O144" si="33">SUM(M140)</f>
        <v>0</v>
      </c>
      <c r="P140" s="129"/>
      <c r="Q140" s="85"/>
      <c r="R140" s="144"/>
      <c r="S140" s="129"/>
      <c r="T140" s="85"/>
      <c r="U140" s="144"/>
      <c r="V140" s="129"/>
      <c r="W140" s="85"/>
      <c r="X140" s="144"/>
      <c r="Y140" s="129"/>
      <c r="Z140" s="85"/>
      <c r="AA140" s="144"/>
      <c r="AB140" s="129"/>
      <c r="AC140" s="86"/>
      <c r="AD140" s="144"/>
      <c r="AE140" s="177">
        <v>0</v>
      </c>
      <c r="AF140" s="47">
        <v>80</v>
      </c>
      <c r="AG140" s="136">
        <f t="shared" si="24"/>
        <v>0</v>
      </c>
      <c r="AH140" s="155">
        <f t="shared" si="32"/>
        <v>0</v>
      </c>
    </row>
    <row r="141" spans="1:34" ht="15.6" x14ac:dyDescent="0.25">
      <c r="A141" s="162">
        <v>1.1359999999999999</v>
      </c>
      <c r="B141" s="222" t="s">
        <v>276</v>
      </c>
      <c r="C141" s="217" t="s">
        <v>285</v>
      </c>
      <c r="D141" s="218" t="s">
        <v>43</v>
      </c>
      <c r="E141" s="175">
        <v>0</v>
      </c>
      <c r="F141" s="215">
        <v>1</v>
      </c>
      <c r="G141" s="51">
        <v>4</v>
      </c>
      <c r="H141" s="55">
        <f t="shared" si="22"/>
        <v>0</v>
      </c>
      <c r="I141" s="176">
        <v>0</v>
      </c>
      <c r="J141" s="215">
        <v>8</v>
      </c>
      <c r="K141" s="51">
        <v>4</v>
      </c>
      <c r="L141" s="55">
        <f t="shared" si="28"/>
        <v>0</v>
      </c>
      <c r="M141" s="177">
        <v>0</v>
      </c>
      <c r="N141" s="47">
        <v>3</v>
      </c>
      <c r="O141" s="136">
        <f t="shared" si="33"/>
        <v>0</v>
      </c>
      <c r="P141" s="129"/>
      <c r="Q141" s="216"/>
      <c r="R141" s="144"/>
      <c r="S141" s="129"/>
      <c r="T141" s="216"/>
      <c r="U141" s="144"/>
      <c r="V141" s="129"/>
      <c r="W141" s="216"/>
      <c r="X141" s="144"/>
      <c r="Y141" s="129"/>
      <c r="Z141" s="216"/>
      <c r="AA141" s="144"/>
      <c r="AB141" s="129"/>
      <c r="AC141" s="213"/>
      <c r="AD141" s="144"/>
      <c r="AE141" s="177">
        <v>0</v>
      </c>
      <c r="AF141" s="215">
        <v>51</v>
      </c>
      <c r="AG141" s="136">
        <f t="shared" si="24"/>
        <v>0</v>
      </c>
      <c r="AH141" s="155">
        <f t="shared" si="32"/>
        <v>0</v>
      </c>
    </row>
    <row r="142" spans="1:34" ht="15.6" x14ac:dyDescent="0.25">
      <c r="A142" s="162">
        <v>1.137</v>
      </c>
      <c r="B142" s="222"/>
      <c r="C142" s="217"/>
      <c r="D142" s="218"/>
      <c r="E142" s="175">
        <v>0</v>
      </c>
      <c r="F142" s="215"/>
      <c r="G142" s="51">
        <v>4</v>
      </c>
      <c r="H142" s="55">
        <f t="shared" si="22"/>
        <v>0</v>
      </c>
      <c r="I142" s="176">
        <v>0</v>
      </c>
      <c r="J142" s="215"/>
      <c r="K142" s="51">
        <v>4</v>
      </c>
      <c r="L142" s="55">
        <f t="shared" si="28"/>
        <v>0</v>
      </c>
      <c r="M142" s="177">
        <v>0</v>
      </c>
      <c r="N142" s="47">
        <v>1</v>
      </c>
      <c r="O142" s="136">
        <f t="shared" si="33"/>
        <v>0</v>
      </c>
      <c r="P142" s="129"/>
      <c r="Q142" s="216"/>
      <c r="R142" s="144"/>
      <c r="S142" s="129"/>
      <c r="T142" s="216"/>
      <c r="U142" s="144"/>
      <c r="V142" s="129"/>
      <c r="W142" s="216"/>
      <c r="X142" s="144"/>
      <c r="Y142" s="129"/>
      <c r="Z142" s="216"/>
      <c r="AA142" s="144"/>
      <c r="AB142" s="129"/>
      <c r="AC142" s="213"/>
      <c r="AD142" s="144"/>
      <c r="AE142" s="177">
        <v>0</v>
      </c>
      <c r="AF142" s="215"/>
      <c r="AG142" s="136">
        <f t="shared" si="24"/>
        <v>0</v>
      </c>
      <c r="AH142" s="155">
        <f t="shared" si="32"/>
        <v>0</v>
      </c>
    </row>
    <row r="143" spans="1:34" ht="15.6" x14ac:dyDescent="0.25">
      <c r="A143" s="162">
        <v>1.1379999999999999</v>
      </c>
      <c r="B143" s="222"/>
      <c r="C143" s="217"/>
      <c r="D143" s="218"/>
      <c r="E143" s="175">
        <v>0</v>
      </c>
      <c r="F143" s="215"/>
      <c r="G143" s="51">
        <v>4</v>
      </c>
      <c r="H143" s="55">
        <f t="shared" si="22"/>
        <v>0</v>
      </c>
      <c r="I143" s="176">
        <v>0</v>
      </c>
      <c r="J143" s="215"/>
      <c r="K143" s="51">
        <v>4</v>
      </c>
      <c r="L143" s="55">
        <f t="shared" si="28"/>
        <v>0</v>
      </c>
      <c r="M143" s="177">
        <v>0</v>
      </c>
      <c r="N143" s="47">
        <v>1</v>
      </c>
      <c r="O143" s="136">
        <f t="shared" si="33"/>
        <v>0</v>
      </c>
      <c r="P143" s="129"/>
      <c r="Q143" s="216"/>
      <c r="R143" s="144"/>
      <c r="S143" s="129"/>
      <c r="T143" s="216"/>
      <c r="U143" s="144"/>
      <c r="V143" s="129"/>
      <c r="W143" s="216"/>
      <c r="X143" s="144"/>
      <c r="Y143" s="129"/>
      <c r="Z143" s="216"/>
      <c r="AA143" s="144"/>
      <c r="AB143" s="129"/>
      <c r="AC143" s="213"/>
      <c r="AD143" s="144"/>
      <c r="AE143" s="177">
        <v>0</v>
      </c>
      <c r="AF143" s="215"/>
      <c r="AG143" s="136">
        <f t="shared" si="24"/>
        <v>0</v>
      </c>
      <c r="AH143" s="155">
        <f t="shared" si="32"/>
        <v>0</v>
      </c>
    </row>
    <row r="144" spans="1:34" ht="15.6" x14ac:dyDescent="0.25">
      <c r="A144" s="162">
        <v>1.139</v>
      </c>
      <c r="B144" s="49" t="s">
        <v>276</v>
      </c>
      <c r="C144" s="48" t="s">
        <v>286</v>
      </c>
      <c r="D144" s="120" t="s">
        <v>44</v>
      </c>
      <c r="E144" s="175">
        <v>0</v>
      </c>
      <c r="F144" s="47">
        <v>2</v>
      </c>
      <c r="G144" s="51">
        <v>4</v>
      </c>
      <c r="H144" s="55">
        <f t="shared" si="22"/>
        <v>0</v>
      </c>
      <c r="I144" s="176">
        <v>0</v>
      </c>
      <c r="J144" s="47">
        <v>7</v>
      </c>
      <c r="K144" s="51">
        <v>4</v>
      </c>
      <c r="L144" s="55">
        <f t="shared" si="28"/>
        <v>0</v>
      </c>
      <c r="M144" s="177">
        <v>0</v>
      </c>
      <c r="N144" s="47">
        <v>16</v>
      </c>
      <c r="O144" s="136">
        <f t="shared" si="33"/>
        <v>0</v>
      </c>
      <c r="P144" s="129"/>
      <c r="Q144" s="85"/>
      <c r="R144" s="144"/>
      <c r="S144" s="129"/>
      <c r="T144" s="85"/>
      <c r="U144" s="144"/>
      <c r="V144" s="129"/>
      <c r="W144" s="85"/>
      <c r="X144" s="144"/>
      <c r="Y144" s="129"/>
      <c r="Z144" s="85"/>
      <c r="AA144" s="144"/>
      <c r="AB144" s="129"/>
      <c r="AC144" s="86"/>
      <c r="AD144" s="144"/>
      <c r="AE144" s="177">
        <v>0</v>
      </c>
      <c r="AF144" s="47">
        <v>16</v>
      </c>
      <c r="AG144" s="136">
        <f t="shared" si="24"/>
        <v>0</v>
      </c>
      <c r="AH144" s="155">
        <f t="shared" si="32"/>
        <v>0</v>
      </c>
    </row>
    <row r="145" spans="1:34" ht="15.6" x14ac:dyDescent="0.25">
      <c r="A145" s="162">
        <v>1.1399999999999999</v>
      </c>
      <c r="B145" s="49" t="s">
        <v>276</v>
      </c>
      <c r="C145" s="48" t="s">
        <v>287</v>
      </c>
      <c r="D145" s="120" t="s">
        <v>45</v>
      </c>
      <c r="E145" s="175">
        <v>0</v>
      </c>
      <c r="F145" s="47">
        <v>2</v>
      </c>
      <c r="G145" s="51">
        <v>4</v>
      </c>
      <c r="H145" s="55">
        <f t="shared" si="22"/>
        <v>0</v>
      </c>
      <c r="I145" s="176">
        <v>0</v>
      </c>
      <c r="J145" s="47">
        <v>8</v>
      </c>
      <c r="K145" s="51">
        <v>4</v>
      </c>
      <c r="L145" s="55">
        <f t="shared" si="28"/>
        <v>0</v>
      </c>
      <c r="M145" s="129"/>
      <c r="N145" s="85"/>
      <c r="O145" s="137"/>
      <c r="P145" s="129"/>
      <c r="Q145" s="85"/>
      <c r="R145" s="144"/>
      <c r="S145" s="129"/>
      <c r="T145" s="85"/>
      <c r="U145" s="144"/>
      <c r="V145" s="129"/>
      <c r="W145" s="85"/>
      <c r="X145" s="144"/>
      <c r="Y145" s="129"/>
      <c r="Z145" s="85"/>
      <c r="AA145" s="144"/>
      <c r="AB145" s="129"/>
      <c r="AC145" s="86"/>
      <c r="AD145" s="144"/>
      <c r="AE145" s="177">
        <v>0</v>
      </c>
      <c r="AF145" s="47">
        <v>16</v>
      </c>
      <c r="AG145" s="136">
        <f t="shared" si="24"/>
        <v>0</v>
      </c>
      <c r="AH145" s="155">
        <f t="shared" si="32"/>
        <v>0</v>
      </c>
    </row>
    <row r="146" spans="1:34" ht="27.6" x14ac:dyDescent="0.25">
      <c r="A146" s="162">
        <v>1.141</v>
      </c>
      <c r="B146" s="49" t="s">
        <v>276</v>
      </c>
      <c r="C146" s="48" t="s">
        <v>288</v>
      </c>
      <c r="D146" s="120" t="s">
        <v>46</v>
      </c>
      <c r="E146" s="175">
        <v>0</v>
      </c>
      <c r="F146" s="47">
        <v>2</v>
      </c>
      <c r="G146" s="51">
        <v>4</v>
      </c>
      <c r="H146" s="55">
        <f t="shared" si="22"/>
        <v>0</v>
      </c>
      <c r="I146" s="176">
        <v>0</v>
      </c>
      <c r="J146" s="47">
        <v>32</v>
      </c>
      <c r="K146" s="51">
        <v>4</v>
      </c>
      <c r="L146" s="55">
        <f t="shared" si="28"/>
        <v>0</v>
      </c>
      <c r="M146" s="177">
        <v>0</v>
      </c>
      <c r="N146" s="47">
        <v>6</v>
      </c>
      <c r="O146" s="136">
        <f>SUM(M146)</f>
        <v>0</v>
      </c>
      <c r="P146" s="129"/>
      <c r="Q146" s="85"/>
      <c r="R146" s="144"/>
      <c r="S146" s="129"/>
      <c r="T146" s="85"/>
      <c r="U146" s="144"/>
      <c r="V146" s="129"/>
      <c r="W146" s="85"/>
      <c r="X146" s="144"/>
      <c r="Y146" s="129"/>
      <c r="Z146" s="85"/>
      <c r="AA146" s="144"/>
      <c r="AB146" s="129"/>
      <c r="AC146" s="86"/>
      <c r="AD146" s="144"/>
      <c r="AE146" s="177">
        <v>0</v>
      </c>
      <c r="AF146" s="47">
        <v>16</v>
      </c>
      <c r="AG146" s="136">
        <f t="shared" si="24"/>
        <v>0</v>
      </c>
      <c r="AH146" s="155">
        <f t="shared" si="32"/>
        <v>0</v>
      </c>
    </row>
    <row r="147" spans="1:34" ht="15.6" x14ac:dyDescent="0.25">
      <c r="A147" s="162">
        <v>1.1419999999999999</v>
      </c>
      <c r="B147" s="222" t="s">
        <v>276</v>
      </c>
      <c r="C147" s="217" t="s">
        <v>289</v>
      </c>
      <c r="D147" s="218" t="s">
        <v>47</v>
      </c>
      <c r="E147" s="175">
        <v>0</v>
      </c>
      <c r="F147" s="215">
        <v>2</v>
      </c>
      <c r="G147" s="51">
        <v>4</v>
      </c>
      <c r="H147" s="55">
        <f t="shared" si="22"/>
        <v>0</v>
      </c>
      <c r="I147" s="176">
        <v>0</v>
      </c>
      <c r="J147" s="215">
        <v>80</v>
      </c>
      <c r="K147" s="51">
        <v>4</v>
      </c>
      <c r="L147" s="55">
        <f t="shared" si="28"/>
        <v>0</v>
      </c>
      <c r="M147" s="177">
        <v>0</v>
      </c>
      <c r="N147" s="47">
        <v>32</v>
      </c>
      <c r="O147" s="136">
        <f t="shared" ref="O147:O152" si="34">SUM(M147)</f>
        <v>0</v>
      </c>
      <c r="P147" s="129"/>
      <c r="Q147" s="216"/>
      <c r="R147" s="144"/>
      <c r="S147" s="177">
        <v>0</v>
      </c>
      <c r="T147" s="215">
        <v>1</v>
      </c>
      <c r="U147" s="143">
        <f>SUM(S147)</f>
        <v>0</v>
      </c>
      <c r="V147" s="129"/>
      <c r="W147" s="216"/>
      <c r="X147" s="144"/>
      <c r="Y147" s="129"/>
      <c r="Z147" s="216"/>
      <c r="AA147" s="144"/>
      <c r="AB147" s="129"/>
      <c r="AC147" s="213"/>
      <c r="AD147" s="144"/>
      <c r="AE147" s="177">
        <v>0</v>
      </c>
      <c r="AF147" s="215">
        <v>80</v>
      </c>
      <c r="AG147" s="136">
        <f t="shared" si="24"/>
        <v>0</v>
      </c>
      <c r="AH147" s="155">
        <f t="shared" si="32"/>
        <v>0</v>
      </c>
    </row>
    <row r="148" spans="1:34" ht="15.6" x14ac:dyDescent="0.25">
      <c r="A148" s="162">
        <v>1.143</v>
      </c>
      <c r="B148" s="222"/>
      <c r="C148" s="217"/>
      <c r="D148" s="218"/>
      <c r="E148" s="175">
        <v>0</v>
      </c>
      <c r="F148" s="215"/>
      <c r="G148" s="51">
        <v>4</v>
      </c>
      <c r="H148" s="55">
        <f t="shared" si="22"/>
        <v>0</v>
      </c>
      <c r="I148" s="176">
        <v>0</v>
      </c>
      <c r="J148" s="215"/>
      <c r="K148" s="51">
        <v>4</v>
      </c>
      <c r="L148" s="55">
        <f t="shared" si="28"/>
        <v>0</v>
      </c>
      <c r="M148" s="177">
        <v>0</v>
      </c>
      <c r="N148" s="47">
        <v>21</v>
      </c>
      <c r="O148" s="136">
        <f t="shared" si="34"/>
        <v>0</v>
      </c>
      <c r="P148" s="129"/>
      <c r="Q148" s="216"/>
      <c r="R148" s="144"/>
      <c r="S148" s="177">
        <v>0</v>
      </c>
      <c r="T148" s="215"/>
      <c r="U148" s="143">
        <f t="shared" ref="U148:U149" si="35">SUM(S148)</f>
        <v>0</v>
      </c>
      <c r="V148" s="129"/>
      <c r="W148" s="216"/>
      <c r="X148" s="144"/>
      <c r="Y148" s="129"/>
      <c r="Z148" s="216"/>
      <c r="AA148" s="144"/>
      <c r="AB148" s="129"/>
      <c r="AC148" s="213"/>
      <c r="AD148" s="144"/>
      <c r="AE148" s="177">
        <v>0</v>
      </c>
      <c r="AF148" s="215"/>
      <c r="AG148" s="136">
        <f t="shared" si="24"/>
        <v>0</v>
      </c>
      <c r="AH148" s="155">
        <f t="shared" si="32"/>
        <v>0</v>
      </c>
    </row>
    <row r="149" spans="1:34" ht="15.6" x14ac:dyDescent="0.25">
      <c r="A149" s="162">
        <v>1.1439999999999999</v>
      </c>
      <c r="B149" s="222"/>
      <c r="C149" s="217"/>
      <c r="D149" s="218"/>
      <c r="E149" s="175">
        <v>0</v>
      </c>
      <c r="F149" s="215"/>
      <c r="G149" s="51">
        <v>4</v>
      </c>
      <c r="H149" s="55">
        <f t="shared" si="22"/>
        <v>0</v>
      </c>
      <c r="I149" s="176">
        <v>0</v>
      </c>
      <c r="J149" s="215"/>
      <c r="K149" s="51">
        <v>4</v>
      </c>
      <c r="L149" s="55">
        <f t="shared" si="28"/>
        <v>0</v>
      </c>
      <c r="M149" s="177">
        <v>0</v>
      </c>
      <c r="N149" s="47">
        <v>2</v>
      </c>
      <c r="O149" s="136">
        <f t="shared" si="34"/>
        <v>0</v>
      </c>
      <c r="P149" s="129"/>
      <c r="Q149" s="216"/>
      <c r="R149" s="144"/>
      <c r="S149" s="177">
        <v>0</v>
      </c>
      <c r="T149" s="215"/>
      <c r="U149" s="143">
        <f t="shared" si="35"/>
        <v>0</v>
      </c>
      <c r="V149" s="129"/>
      <c r="W149" s="216"/>
      <c r="X149" s="144"/>
      <c r="Y149" s="129"/>
      <c r="Z149" s="216"/>
      <c r="AA149" s="144"/>
      <c r="AB149" s="129"/>
      <c r="AC149" s="213"/>
      <c r="AD149" s="144"/>
      <c r="AE149" s="177">
        <v>0</v>
      </c>
      <c r="AF149" s="215"/>
      <c r="AG149" s="136">
        <f t="shared" si="24"/>
        <v>0</v>
      </c>
      <c r="AH149" s="155">
        <f t="shared" si="32"/>
        <v>0</v>
      </c>
    </row>
    <row r="150" spans="1:34" ht="27.6" x14ac:dyDescent="0.25">
      <c r="A150" s="162">
        <v>1.145</v>
      </c>
      <c r="B150" s="49" t="s">
        <v>276</v>
      </c>
      <c r="C150" s="48" t="s">
        <v>290</v>
      </c>
      <c r="D150" s="120" t="s">
        <v>291</v>
      </c>
      <c r="E150" s="175">
        <v>0</v>
      </c>
      <c r="F150" s="47">
        <v>6</v>
      </c>
      <c r="G150" s="51">
        <v>4</v>
      </c>
      <c r="H150" s="55">
        <f t="shared" si="22"/>
        <v>0</v>
      </c>
      <c r="I150" s="176">
        <v>0</v>
      </c>
      <c r="J150" s="47">
        <v>80</v>
      </c>
      <c r="K150" s="51">
        <v>4</v>
      </c>
      <c r="L150" s="55">
        <f t="shared" si="28"/>
        <v>0</v>
      </c>
      <c r="M150" s="177">
        <v>0</v>
      </c>
      <c r="N150" s="47">
        <v>36</v>
      </c>
      <c r="O150" s="136">
        <f t="shared" si="34"/>
        <v>0</v>
      </c>
      <c r="P150" s="129"/>
      <c r="Q150" s="85"/>
      <c r="R150" s="144"/>
      <c r="S150" s="129"/>
      <c r="T150" s="85"/>
      <c r="U150" s="144"/>
      <c r="V150" s="129"/>
      <c r="W150" s="85"/>
      <c r="X150" s="144"/>
      <c r="Y150" s="129"/>
      <c r="Z150" s="85"/>
      <c r="AA150" s="144"/>
      <c r="AB150" s="129"/>
      <c r="AC150" s="86"/>
      <c r="AD150" s="144"/>
      <c r="AE150" s="177">
        <v>0</v>
      </c>
      <c r="AF150" s="47">
        <v>60</v>
      </c>
      <c r="AG150" s="136">
        <f t="shared" si="24"/>
        <v>0</v>
      </c>
      <c r="AH150" s="155">
        <f t="shared" si="32"/>
        <v>0</v>
      </c>
    </row>
    <row r="151" spans="1:34" ht="15.6" x14ac:dyDescent="0.25">
      <c r="A151" s="162">
        <v>1.1459999999999999</v>
      </c>
      <c r="B151" s="49" t="s">
        <v>276</v>
      </c>
      <c r="C151" s="48" t="s">
        <v>292</v>
      </c>
      <c r="D151" s="120" t="s">
        <v>293</v>
      </c>
      <c r="E151" s="175">
        <v>0</v>
      </c>
      <c r="F151" s="47">
        <v>1</v>
      </c>
      <c r="G151" s="51">
        <v>4</v>
      </c>
      <c r="H151" s="55">
        <f t="shared" si="22"/>
        <v>0</v>
      </c>
      <c r="I151" s="176">
        <v>0</v>
      </c>
      <c r="J151" s="47">
        <v>60</v>
      </c>
      <c r="K151" s="51">
        <v>4</v>
      </c>
      <c r="L151" s="55">
        <f t="shared" si="28"/>
        <v>0</v>
      </c>
      <c r="M151" s="177">
        <v>0</v>
      </c>
      <c r="N151" s="47">
        <v>8</v>
      </c>
      <c r="O151" s="136">
        <f t="shared" si="34"/>
        <v>0</v>
      </c>
      <c r="P151" s="129"/>
      <c r="Q151" s="85"/>
      <c r="R151" s="144"/>
      <c r="S151" s="129"/>
      <c r="T151" s="85"/>
      <c r="U151" s="144"/>
      <c r="V151" s="129"/>
      <c r="W151" s="85"/>
      <c r="X151" s="144"/>
      <c r="Y151" s="129"/>
      <c r="Z151" s="85"/>
      <c r="AA151" s="144"/>
      <c r="AB151" s="177">
        <v>0</v>
      </c>
      <c r="AC151" s="103">
        <v>1</v>
      </c>
      <c r="AD151" s="143">
        <f>SUM(AB151)</f>
        <v>0</v>
      </c>
      <c r="AE151" s="177">
        <v>0</v>
      </c>
      <c r="AF151" s="47">
        <v>50</v>
      </c>
      <c r="AG151" s="136">
        <f t="shared" si="24"/>
        <v>0</v>
      </c>
      <c r="AH151" s="155">
        <f t="shared" si="32"/>
        <v>0</v>
      </c>
    </row>
    <row r="152" spans="1:34" ht="15.6" x14ac:dyDescent="0.25">
      <c r="A152" s="162">
        <v>1.14699999999999</v>
      </c>
      <c r="B152" s="49" t="s">
        <v>276</v>
      </c>
      <c r="C152" s="48" t="s">
        <v>294</v>
      </c>
      <c r="D152" s="120" t="s">
        <v>295</v>
      </c>
      <c r="E152" s="175">
        <v>0</v>
      </c>
      <c r="F152" s="47">
        <v>1</v>
      </c>
      <c r="G152" s="51">
        <v>4</v>
      </c>
      <c r="H152" s="55">
        <f t="shared" si="22"/>
        <v>0</v>
      </c>
      <c r="I152" s="176">
        <v>0</v>
      </c>
      <c r="J152" s="47">
        <v>61</v>
      </c>
      <c r="K152" s="51">
        <v>4</v>
      </c>
      <c r="L152" s="55">
        <f t="shared" si="28"/>
        <v>0</v>
      </c>
      <c r="M152" s="177">
        <v>0</v>
      </c>
      <c r="N152" s="47">
        <v>8</v>
      </c>
      <c r="O152" s="136">
        <f t="shared" si="34"/>
        <v>0</v>
      </c>
      <c r="P152" s="129"/>
      <c r="Q152" s="85"/>
      <c r="R152" s="144"/>
      <c r="S152" s="129"/>
      <c r="T152" s="85"/>
      <c r="U152" s="144"/>
      <c r="V152" s="129"/>
      <c r="W152" s="85"/>
      <c r="X152" s="144"/>
      <c r="Y152" s="129"/>
      <c r="Z152" s="85"/>
      <c r="AA152" s="144"/>
      <c r="AB152" s="177">
        <v>0</v>
      </c>
      <c r="AC152" s="103">
        <v>1</v>
      </c>
      <c r="AD152" s="143">
        <f>SUM(AB152)</f>
        <v>0</v>
      </c>
      <c r="AE152" s="177">
        <v>0</v>
      </c>
      <c r="AF152" s="47">
        <v>51</v>
      </c>
      <c r="AG152" s="136">
        <f t="shared" si="24"/>
        <v>0</v>
      </c>
      <c r="AH152" s="155">
        <f t="shared" si="32"/>
        <v>0</v>
      </c>
    </row>
    <row r="153" spans="1:34" ht="27.6" x14ac:dyDescent="0.25">
      <c r="A153" s="162">
        <v>1.1479999999999899</v>
      </c>
      <c r="B153" s="49" t="s">
        <v>276</v>
      </c>
      <c r="C153" s="48" t="s">
        <v>296</v>
      </c>
      <c r="D153" s="120" t="s">
        <v>297</v>
      </c>
      <c r="E153" s="175">
        <v>0</v>
      </c>
      <c r="F153" s="47">
        <v>0</v>
      </c>
      <c r="G153" s="51">
        <v>4</v>
      </c>
      <c r="H153" s="55">
        <f t="shared" si="22"/>
        <v>0</v>
      </c>
      <c r="I153" s="176">
        <v>0</v>
      </c>
      <c r="J153" s="47">
        <v>4</v>
      </c>
      <c r="K153" s="51">
        <v>4</v>
      </c>
      <c r="L153" s="55">
        <f t="shared" si="28"/>
        <v>0</v>
      </c>
      <c r="M153" s="179"/>
      <c r="N153" s="85"/>
      <c r="O153" s="137"/>
      <c r="P153" s="129"/>
      <c r="Q153" s="85"/>
      <c r="R153" s="144"/>
      <c r="S153" s="129"/>
      <c r="T153" s="85"/>
      <c r="U153" s="144"/>
      <c r="V153" s="129"/>
      <c r="W153" s="85"/>
      <c r="X153" s="144"/>
      <c r="Y153" s="129"/>
      <c r="Z153" s="85"/>
      <c r="AA153" s="144"/>
      <c r="AB153" s="129"/>
      <c r="AC153" s="86"/>
      <c r="AD153" s="144"/>
      <c r="AE153" s="177">
        <v>0</v>
      </c>
      <c r="AF153" s="47">
        <v>4</v>
      </c>
      <c r="AG153" s="136">
        <f t="shared" si="24"/>
        <v>0</v>
      </c>
      <c r="AH153" s="155">
        <f t="shared" si="32"/>
        <v>0</v>
      </c>
    </row>
    <row r="154" spans="1:34" ht="27.6" x14ac:dyDescent="0.25">
      <c r="A154" s="162">
        <v>1.14899999999999</v>
      </c>
      <c r="B154" s="49" t="s">
        <v>276</v>
      </c>
      <c r="C154" s="48" t="s">
        <v>298</v>
      </c>
      <c r="D154" s="120" t="s">
        <v>297</v>
      </c>
      <c r="E154" s="175">
        <v>0</v>
      </c>
      <c r="F154" s="47">
        <v>1</v>
      </c>
      <c r="G154" s="51">
        <v>4</v>
      </c>
      <c r="H154" s="55">
        <f t="shared" si="22"/>
        <v>0</v>
      </c>
      <c r="I154" s="176">
        <v>0</v>
      </c>
      <c r="J154" s="47">
        <v>4</v>
      </c>
      <c r="K154" s="51">
        <v>4</v>
      </c>
      <c r="L154" s="55">
        <f t="shared" si="28"/>
        <v>0</v>
      </c>
      <c r="M154" s="179"/>
      <c r="N154" s="85"/>
      <c r="O154" s="137"/>
      <c r="P154" s="129"/>
      <c r="Q154" s="85"/>
      <c r="R154" s="144"/>
      <c r="S154" s="129"/>
      <c r="T154" s="85"/>
      <c r="U154" s="144"/>
      <c r="V154" s="129"/>
      <c r="W154" s="85"/>
      <c r="X154" s="144"/>
      <c r="Y154" s="129"/>
      <c r="Z154" s="85"/>
      <c r="AA154" s="144"/>
      <c r="AB154" s="129"/>
      <c r="AC154" s="86"/>
      <c r="AD154" s="144"/>
      <c r="AE154" s="177">
        <v>0</v>
      </c>
      <c r="AF154" s="47">
        <v>4</v>
      </c>
      <c r="AG154" s="136">
        <f t="shared" si="24"/>
        <v>0</v>
      </c>
      <c r="AH154" s="155">
        <f t="shared" si="32"/>
        <v>0</v>
      </c>
    </row>
    <row r="155" spans="1:34" ht="28.2" thickBot="1" x14ac:dyDescent="0.3">
      <c r="A155" s="163">
        <v>1.1499999999999899</v>
      </c>
      <c r="B155" s="56" t="s">
        <v>276</v>
      </c>
      <c r="C155" s="57" t="s">
        <v>299</v>
      </c>
      <c r="D155" s="121" t="s">
        <v>297</v>
      </c>
      <c r="E155" s="175">
        <v>0</v>
      </c>
      <c r="F155" s="84">
        <v>1</v>
      </c>
      <c r="G155" s="126">
        <v>4</v>
      </c>
      <c r="H155" s="96">
        <f t="shared" si="22"/>
        <v>0</v>
      </c>
      <c r="I155" s="176">
        <v>0</v>
      </c>
      <c r="J155" s="84">
        <v>4</v>
      </c>
      <c r="K155" s="126">
        <v>4</v>
      </c>
      <c r="L155" s="96">
        <f t="shared" si="28"/>
        <v>0</v>
      </c>
      <c r="M155" s="180"/>
      <c r="N155" s="87"/>
      <c r="O155" s="138"/>
      <c r="P155" s="131"/>
      <c r="Q155" s="87"/>
      <c r="R155" s="145"/>
      <c r="S155" s="131"/>
      <c r="T155" s="87"/>
      <c r="U155" s="145"/>
      <c r="V155" s="131"/>
      <c r="W155" s="87"/>
      <c r="X155" s="145"/>
      <c r="Y155" s="131"/>
      <c r="Z155" s="87"/>
      <c r="AA155" s="145"/>
      <c r="AB155" s="131"/>
      <c r="AC155" s="88"/>
      <c r="AD155" s="145"/>
      <c r="AE155" s="177">
        <v>0</v>
      </c>
      <c r="AF155" s="84">
        <v>4</v>
      </c>
      <c r="AG155" s="136">
        <f t="shared" si="24"/>
        <v>0</v>
      </c>
      <c r="AH155" s="156">
        <f t="shared" si="32"/>
        <v>0</v>
      </c>
    </row>
    <row r="156" spans="1:34" s="114" customFormat="1" ht="16.2" thickBot="1" x14ac:dyDescent="0.35">
      <c r="A156" s="164"/>
      <c r="B156" s="104"/>
      <c r="C156" s="104"/>
      <c r="D156" s="104"/>
      <c r="E156" s="211" t="s">
        <v>333</v>
      </c>
      <c r="F156" s="212"/>
      <c r="G156" s="212"/>
      <c r="H156" s="166">
        <f>SUM(H6:H155)</f>
        <v>0</v>
      </c>
      <c r="I156" s="105"/>
      <c r="J156" s="106"/>
      <c r="K156" s="167"/>
      <c r="L156" s="166">
        <f>SUM(L6:L155)</f>
        <v>0</v>
      </c>
      <c r="M156" s="107"/>
      <c r="N156" s="108"/>
      <c r="O156" s="109">
        <f>SUM(O6:O155)</f>
        <v>0</v>
      </c>
      <c r="P156" s="107"/>
      <c r="Q156" s="108"/>
      <c r="R156" s="109">
        <f>SUM(R6:R155)</f>
        <v>0</v>
      </c>
      <c r="S156" s="107"/>
      <c r="T156" s="108"/>
      <c r="U156" s="109">
        <f>SUM(U6:U155)</f>
        <v>0</v>
      </c>
      <c r="V156" s="107"/>
      <c r="W156" s="108"/>
      <c r="X156" s="109">
        <f>SUM(X6:X155)</f>
        <v>0</v>
      </c>
      <c r="Y156" s="110"/>
      <c r="Z156" s="106"/>
      <c r="AA156" s="109">
        <f>SUM(AA6:AA155)</f>
        <v>0</v>
      </c>
      <c r="AB156" s="111"/>
      <c r="AC156" s="112"/>
      <c r="AD156" s="109">
        <f>SUM(AD6:AD155)</f>
        <v>0</v>
      </c>
      <c r="AE156" s="113"/>
      <c r="AF156" s="108"/>
      <c r="AG156" s="136">
        <f>SUM(AG6:AG155)</f>
        <v>0</v>
      </c>
      <c r="AH156" s="107"/>
    </row>
    <row r="157" spans="1:34" ht="50.25" customHeight="1" thickBot="1" x14ac:dyDescent="0.3">
      <c r="A157" s="165"/>
      <c r="B157" s="58"/>
      <c r="C157" s="58"/>
      <c r="D157" s="59"/>
      <c r="E157" s="60"/>
      <c r="F157" s="76"/>
      <c r="G157" s="61"/>
      <c r="H157" s="62"/>
      <c r="I157" s="60"/>
      <c r="J157" s="76"/>
      <c r="K157" s="61"/>
      <c r="L157" s="62"/>
      <c r="M157" s="63"/>
      <c r="N157" s="63"/>
      <c r="O157" s="139"/>
      <c r="P157" s="63"/>
      <c r="Q157" s="63"/>
      <c r="R157" s="139"/>
      <c r="S157" s="63"/>
      <c r="T157" s="63"/>
      <c r="U157" s="139"/>
      <c r="V157" s="63"/>
      <c r="W157" s="77"/>
      <c r="X157" s="146"/>
      <c r="Y157" s="97"/>
      <c r="Z157" s="98"/>
      <c r="AA157" s="98"/>
      <c r="AB157" s="99"/>
      <c r="AC157" s="100"/>
      <c r="AD157" s="100"/>
      <c r="AE157" s="101"/>
      <c r="AF157" s="209" t="s">
        <v>120</v>
      </c>
      <c r="AG157" s="210"/>
      <c r="AH157" s="157">
        <f>SUM(AH6:AH155)</f>
        <v>0</v>
      </c>
    </row>
  </sheetData>
  <sheetProtection algorithmName="SHA-512" hashValue="T/W9B2SrKXX+R8hIhSlqYl7PPcyKi0FOiL/4JkWB62jk5QgtbP+qY5syqqoPNOgdRFpQmBwq2S36x1mfhhgwtA==" saltValue="BLURpuSfWzm9yvYoOCiEYA==" spinCount="100000" sheet="1" objects="1" scenarios="1" selectLockedCells="1"/>
  <mergeCells count="61">
    <mergeCell ref="B141:B143"/>
    <mergeCell ref="C141:C143"/>
    <mergeCell ref="D141:D143"/>
    <mergeCell ref="B147:B149"/>
    <mergeCell ref="C147:C149"/>
    <mergeCell ref="D147:D149"/>
    <mergeCell ref="E1:K3"/>
    <mergeCell ref="D1:D3"/>
    <mergeCell ref="A1:C1"/>
    <mergeCell ref="A2:C2"/>
    <mergeCell ref="A3:C3"/>
    <mergeCell ref="C134:C137"/>
    <mergeCell ref="D134:D137"/>
    <mergeCell ref="A5:D5"/>
    <mergeCell ref="F127:F130"/>
    <mergeCell ref="F134:F137"/>
    <mergeCell ref="B127:B130"/>
    <mergeCell ref="C127:C130"/>
    <mergeCell ref="D127:D130"/>
    <mergeCell ref="B134:B137"/>
    <mergeCell ref="F141:F143"/>
    <mergeCell ref="F147:F149"/>
    <mergeCell ref="J127:J130"/>
    <mergeCell ref="J134:J137"/>
    <mergeCell ref="J141:J143"/>
    <mergeCell ref="J147:J149"/>
    <mergeCell ref="Q127:Q130"/>
    <mergeCell ref="Q134:Q137"/>
    <mergeCell ref="Q141:Q143"/>
    <mergeCell ref="Q147:Q149"/>
    <mergeCell ref="T127:T130"/>
    <mergeCell ref="T134:T137"/>
    <mergeCell ref="T141:T143"/>
    <mergeCell ref="T147:T149"/>
    <mergeCell ref="AF134:AF137"/>
    <mergeCell ref="AF141:AF143"/>
    <mergeCell ref="AF147:AF149"/>
    <mergeCell ref="W127:W130"/>
    <mergeCell ref="W134:W137"/>
    <mergeCell ref="W141:W143"/>
    <mergeCell ref="W147:W149"/>
    <mergeCell ref="Z127:Z130"/>
    <mergeCell ref="Z134:Z137"/>
    <mergeCell ref="Z141:Z143"/>
    <mergeCell ref="Z147:Z149"/>
    <mergeCell ref="Y5:AA5"/>
    <mergeCell ref="AB5:AD5"/>
    <mergeCell ref="AE5:AG5"/>
    <mergeCell ref="AF157:AG157"/>
    <mergeCell ref="E156:G156"/>
    <mergeCell ref="E5:H5"/>
    <mergeCell ref="I5:L5"/>
    <mergeCell ref="M5:O5"/>
    <mergeCell ref="P5:R5"/>
    <mergeCell ref="S5:U5"/>
    <mergeCell ref="V5:X5"/>
    <mergeCell ref="AC127:AC130"/>
    <mergeCell ref="AC134:AC137"/>
    <mergeCell ref="AC141:AC143"/>
    <mergeCell ref="AC147:AC149"/>
    <mergeCell ref="AF127:AF13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4A2E2-71F2-4E58-AEFC-E92508F6D08D}">
  <dimension ref="A1:G63"/>
  <sheetViews>
    <sheetView zoomScale="90" zoomScaleNormal="90" workbookViewId="0">
      <selection activeCell="C5" sqref="C5:D5"/>
    </sheetView>
  </sheetViews>
  <sheetFormatPr defaultRowHeight="13.8" x14ac:dyDescent="0.25"/>
  <cols>
    <col min="1" max="1" width="11.3984375" customWidth="1"/>
    <col min="2" max="2" width="31.19921875" customWidth="1"/>
    <col min="3" max="3" width="11.3984375" customWidth="1"/>
    <col min="4" max="4" width="11" bestFit="1" customWidth="1"/>
    <col min="5" max="5" width="19.19921875" bestFit="1" customWidth="1"/>
    <col min="6" max="7" width="61.09765625" customWidth="1"/>
  </cols>
  <sheetData>
    <row r="1" spans="1:7" ht="26.25" customHeight="1" thickBot="1" x14ac:dyDescent="0.3">
      <c r="A1" s="285" t="s">
        <v>94</v>
      </c>
      <c r="B1" s="285"/>
      <c r="C1" s="285"/>
      <c r="D1" s="285"/>
      <c r="E1" s="285"/>
      <c r="F1" s="285"/>
      <c r="G1" s="285"/>
    </row>
    <row r="2" spans="1:7" ht="18" x14ac:dyDescent="0.25">
      <c r="A2" s="264" t="s">
        <v>112</v>
      </c>
      <c r="B2" s="265"/>
      <c r="C2" s="265"/>
      <c r="D2" s="265"/>
      <c r="E2" s="265"/>
      <c r="F2" s="265"/>
      <c r="G2" s="266"/>
    </row>
    <row r="3" spans="1:7" ht="16.2" thickBot="1" x14ac:dyDescent="0.3">
      <c r="A3" s="244" t="s">
        <v>115</v>
      </c>
      <c r="B3" s="245"/>
      <c r="C3" s="245"/>
      <c r="D3" s="245"/>
      <c r="E3" s="245"/>
      <c r="F3" s="245"/>
      <c r="G3" s="246"/>
    </row>
    <row r="4" spans="1:7" ht="31.8" thickBot="1" x14ac:dyDescent="0.3">
      <c r="A4" s="14" t="s">
        <v>101</v>
      </c>
      <c r="B4" s="15" t="s">
        <v>100</v>
      </c>
      <c r="C4" s="250" t="s">
        <v>55</v>
      </c>
      <c r="D4" s="251"/>
      <c r="E4" s="20" t="s">
        <v>102</v>
      </c>
      <c r="F4" s="17" t="s">
        <v>97</v>
      </c>
      <c r="G4" s="16" t="s">
        <v>99</v>
      </c>
    </row>
    <row r="5" spans="1:7" ht="28.8" x14ac:dyDescent="0.25">
      <c r="A5" s="25">
        <v>2.1</v>
      </c>
      <c r="B5" s="33" t="s">
        <v>105</v>
      </c>
      <c r="C5" s="252">
        <v>0</v>
      </c>
      <c r="D5" s="253"/>
      <c r="E5" s="21">
        <f>SUM(C5)</f>
        <v>0</v>
      </c>
      <c r="F5" s="267" t="s">
        <v>349</v>
      </c>
      <c r="G5" s="172"/>
    </row>
    <row r="6" spans="1:7" ht="28.8" x14ac:dyDescent="0.25">
      <c r="A6" s="74">
        <v>2.2000000000000002</v>
      </c>
      <c r="B6" s="75" t="s">
        <v>314</v>
      </c>
      <c r="C6" s="254">
        <v>0</v>
      </c>
      <c r="D6" s="255"/>
      <c r="E6" s="21">
        <f t="shared" ref="E6:E9" si="0">SUM(C6)</f>
        <v>0</v>
      </c>
      <c r="F6" s="268"/>
      <c r="G6" s="173"/>
    </row>
    <row r="7" spans="1:7" ht="43.2" x14ac:dyDescent="0.3">
      <c r="A7" s="12">
        <v>2.2999999999999998</v>
      </c>
      <c r="B7" s="34" t="s">
        <v>106</v>
      </c>
      <c r="C7" s="254">
        <v>0</v>
      </c>
      <c r="D7" s="255"/>
      <c r="E7" s="21">
        <f t="shared" si="0"/>
        <v>0</v>
      </c>
      <c r="F7" s="268"/>
      <c r="G7" s="169"/>
    </row>
    <row r="8" spans="1:7" ht="28.8" x14ac:dyDescent="0.3">
      <c r="A8" s="12">
        <v>2.4</v>
      </c>
      <c r="B8" s="34" t="s">
        <v>107</v>
      </c>
      <c r="C8" s="254">
        <v>0</v>
      </c>
      <c r="D8" s="255"/>
      <c r="E8" s="21">
        <f t="shared" si="0"/>
        <v>0</v>
      </c>
      <c r="F8" s="268"/>
      <c r="G8" s="169"/>
    </row>
    <row r="9" spans="1:7" ht="29.4" thickBot="1" x14ac:dyDescent="0.35">
      <c r="A9" s="18">
        <v>2.5</v>
      </c>
      <c r="B9" s="35" t="s">
        <v>313</v>
      </c>
      <c r="C9" s="256">
        <v>0</v>
      </c>
      <c r="D9" s="257"/>
      <c r="E9" s="21">
        <f t="shared" si="0"/>
        <v>0</v>
      </c>
      <c r="F9" s="268"/>
      <c r="G9" s="174"/>
    </row>
    <row r="10" spans="1:7" ht="47.25" customHeight="1" thickBot="1" x14ac:dyDescent="0.35">
      <c r="A10" s="269" t="s">
        <v>311</v>
      </c>
      <c r="B10" s="270"/>
      <c r="C10" s="270"/>
      <c r="D10" s="271"/>
      <c r="E10" s="45">
        <f>SUM(E5:E9)</f>
        <v>0</v>
      </c>
      <c r="F10" s="42"/>
      <c r="G10" s="43"/>
    </row>
    <row r="11" spans="1:7" ht="15" thickBot="1" x14ac:dyDescent="0.35">
      <c r="A11" s="26"/>
      <c r="B11" s="24"/>
      <c r="C11" s="24"/>
      <c r="D11" s="24"/>
      <c r="E11" s="41"/>
      <c r="F11" s="27"/>
      <c r="G11" s="28"/>
    </row>
    <row r="12" spans="1:7" ht="18" x14ac:dyDescent="0.25">
      <c r="A12" s="272" t="s">
        <v>116</v>
      </c>
      <c r="B12" s="273"/>
      <c r="C12" s="273"/>
      <c r="D12" s="273"/>
      <c r="E12" s="273"/>
      <c r="F12" s="273"/>
      <c r="G12" s="274"/>
    </row>
    <row r="13" spans="1:7" ht="16.2" thickBot="1" x14ac:dyDescent="0.3">
      <c r="A13" s="244" t="s">
        <v>115</v>
      </c>
      <c r="B13" s="245"/>
      <c r="C13" s="245"/>
      <c r="D13" s="245"/>
      <c r="E13" s="245"/>
      <c r="F13" s="245"/>
      <c r="G13" s="246"/>
    </row>
    <row r="14" spans="1:7" ht="31.8" thickBot="1" x14ac:dyDescent="0.3">
      <c r="A14" s="14" t="s">
        <v>101</v>
      </c>
      <c r="B14" s="15" t="s">
        <v>100</v>
      </c>
      <c r="C14" s="250" t="s">
        <v>103</v>
      </c>
      <c r="D14" s="258"/>
      <c r="E14" s="15" t="s">
        <v>119</v>
      </c>
      <c r="F14" s="15" t="s">
        <v>97</v>
      </c>
      <c r="G14" s="16" t="s">
        <v>99</v>
      </c>
    </row>
    <row r="15" spans="1:7" ht="16.2" thickBot="1" x14ac:dyDescent="0.3">
      <c r="A15" s="259" t="s">
        <v>77</v>
      </c>
      <c r="B15" s="260"/>
      <c r="C15" s="260"/>
      <c r="D15" s="260"/>
      <c r="E15" s="260"/>
      <c r="F15" s="260"/>
      <c r="G15" s="261"/>
    </row>
    <row r="16" spans="1:7" ht="14.4" x14ac:dyDescent="0.3">
      <c r="A16" s="25">
        <v>3.1</v>
      </c>
      <c r="B16" s="33" t="s">
        <v>78</v>
      </c>
      <c r="C16" s="252">
        <v>0</v>
      </c>
      <c r="D16" s="262"/>
      <c r="E16" s="29">
        <f>SUM(C16)</f>
        <v>0</v>
      </c>
      <c r="F16" s="247" t="s">
        <v>350</v>
      </c>
      <c r="G16" s="171"/>
    </row>
    <row r="17" spans="1:7" ht="14.4" x14ac:dyDescent="0.3">
      <c r="A17" s="12">
        <v>3.2</v>
      </c>
      <c r="B17" s="34" t="s">
        <v>79</v>
      </c>
      <c r="C17" s="254">
        <v>0</v>
      </c>
      <c r="D17" s="263"/>
      <c r="E17" s="22">
        <f t="shared" ref="E17:E21" si="1">SUM(C17)</f>
        <v>0</v>
      </c>
      <c r="F17" s="248"/>
      <c r="G17" s="169"/>
    </row>
    <row r="18" spans="1:7" ht="14.4" x14ac:dyDescent="0.3">
      <c r="A18" s="12">
        <v>3.3</v>
      </c>
      <c r="B18" s="34" t="s">
        <v>80</v>
      </c>
      <c r="C18" s="254">
        <v>0</v>
      </c>
      <c r="D18" s="263"/>
      <c r="E18" s="22">
        <f t="shared" si="1"/>
        <v>0</v>
      </c>
      <c r="F18" s="248"/>
      <c r="G18" s="169"/>
    </row>
    <row r="19" spans="1:7" ht="14.4" x14ac:dyDescent="0.3">
      <c r="A19" s="12">
        <v>3.4</v>
      </c>
      <c r="B19" s="34" t="s">
        <v>81</v>
      </c>
      <c r="C19" s="254">
        <v>0</v>
      </c>
      <c r="D19" s="263"/>
      <c r="E19" s="22">
        <f t="shared" si="1"/>
        <v>0</v>
      </c>
      <c r="F19" s="248"/>
      <c r="G19" s="169"/>
    </row>
    <row r="20" spans="1:7" ht="14.4" x14ac:dyDescent="0.3">
      <c r="A20" s="12">
        <v>3.5</v>
      </c>
      <c r="B20" s="34" t="s">
        <v>82</v>
      </c>
      <c r="C20" s="254">
        <v>0</v>
      </c>
      <c r="D20" s="263"/>
      <c r="E20" s="22">
        <f t="shared" si="1"/>
        <v>0</v>
      </c>
      <c r="F20" s="248"/>
      <c r="G20" s="169"/>
    </row>
    <row r="21" spans="1:7" ht="15" thickBot="1" x14ac:dyDescent="0.35">
      <c r="A21" s="30">
        <v>3.6</v>
      </c>
      <c r="B21" s="36" t="s">
        <v>83</v>
      </c>
      <c r="C21" s="256">
        <v>0</v>
      </c>
      <c r="D21" s="275"/>
      <c r="E21" s="23">
        <f t="shared" si="1"/>
        <v>0</v>
      </c>
      <c r="F21" s="249"/>
      <c r="G21" s="170"/>
    </row>
    <row r="22" spans="1:7" ht="16.2" thickBot="1" x14ac:dyDescent="0.3">
      <c r="A22" s="276" t="s">
        <v>84</v>
      </c>
      <c r="B22" s="277"/>
      <c r="C22" s="278"/>
      <c r="D22" s="278"/>
      <c r="E22" s="278"/>
      <c r="F22" s="278"/>
      <c r="G22" s="279"/>
    </row>
    <row r="23" spans="1:7" ht="28.8" x14ac:dyDescent="0.3">
      <c r="A23" s="25">
        <v>3.7</v>
      </c>
      <c r="B23" s="33" t="s">
        <v>108</v>
      </c>
      <c r="C23" s="252">
        <v>0</v>
      </c>
      <c r="D23" s="262"/>
      <c r="E23" s="29">
        <f>SUM(C23)</f>
        <v>0</v>
      </c>
      <c r="F23" s="247" t="s">
        <v>351</v>
      </c>
      <c r="G23" s="168"/>
    </row>
    <row r="24" spans="1:7" ht="28.8" x14ac:dyDescent="0.3">
      <c r="A24" s="12">
        <v>3.8</v>
      </c>
      <c r="B24" s="34" t="s">
        <v>109</v>
      </c>
      <c r="C24" s="254">
        <v>0</v>
      </c>
      <c r="D24" s="263"/>
      <c r="E24" s="22">
        <f t="shared" ref="E24:E37" si="2">SUM(C24)</f>
        <v>0</v>
      </c>
      <c r="F24" s="248"/>
      <c r="G24" s="169"/>
    </row>
    <row r="25" spans="1:7" ht="28.8" x14ac:dyDescent="0.3">
      <c r="A25" s="13">
        <v>3.9</v>
      </c>
      <c r="B25" s="34" t="s">
        <v>110</v>
      </c>
      <c r="C25" s="254">
        <v>0</v>
      </c>
      <c r="D25" s="263"/>
      <c r="E25" s="22">
        <f t="shared" si="2"/>
        <v>0</v>
      </c>
      <c r="F25" s="248"/>
      <c r="G25" s="169"/>
    </row>
    <row r="26" spans="1:7" ht="28.8" x14ac:dyDescent="0.3">
      <c r="A26" s="13">
        <v>3.1</v>
      </c>
      <c r="B26" s="34" t="s">
        <v>51</v>
      </c>
      <c r="C26" s="254">
        <v>0</v>
      </c>
      <c r="D26" s="263"/>
      <c r="E26" s="22">
        <f t="shared" si="2"/>
        <v>0</v>
      </c>
      <c r="F26" s="248"/>
      <c r="G26" s="169"/>
    </row>
    <row r="27" spans="1:7" ht="14.4" x14ac:dyDescent="0.3">
      <c r="A27" s="13">
        <v>3.11</v>
      </c>
      <c r="B27" s="34" t="s">
        <v>52</v>
      </c>
      <c r="C27" s="254">
        <v>0</v>
      </c>
      <c r="D27" s="263"/>
      <c r="E27" s="22">
        <f t="shared" si="2"/>
        <v>0</v>
      </c>
      <c r="F27" s="248"/>
      <c r="G27" s="169"/>
    </row>
    <row r="28" spans="1:7" ht="14.4" x14ac:dyDescent="0.3">
      <c r="A28" s="13">
        <v>3.12</v>
      </c>
      <c r="B28" s="34" t="s">
        <v>73</v>
      </c>
      <c r="C28" s="254">
        <v>0</v>
      </c>
      <c r="D28" s="263"/>
      <c r="E28" s="22">
        <f t="shared" si="2"/>
        <v>0</v>
      </c>
      <c r="F28" s="248"/>
      <c r="G28" s="169"/>
    </row>
    <row r="29" spans="1:7" ht="14.4" x14ac:dyDescent="0.3">
      <c r="A29" s="13">
        <v>3.13</v>
      </c>
      <c r="B29" s="34" t="s">
        <v>117</v>
      </c>
      <c r="C29" s="254">
        <v>0</v>
      </c>
      <c r="D29" s="263"/>
      <c r="E29" s="22">
        <f t="shared" si="2"/>
        <v>0</v>
      </c>
      <c r="F29" s="248"/>
      <c r="G29" s="169"/>
    </row>
    <row r="30" spans="1:7" ht="14.4" x14ac:dyDescent="0.3">
      <c r="A30" s="13">
        <v>3.14</v>
      </c>
      <c r="B30" s="37" t="s">
        <v>85</v>
      </c>
      <c r="C30" s="254">
        <v>0</v>
      </c>
      <c r="D30" s="263"/>
      <c r="E30" s="22">
        <f t="shared" si="2"/>
        <v>0</v>
      </c>
      <c r="F30" s="248"/>
      <c r="G30" s="169"/>
    </row>
    <row r="31" spans="1:7" ht="28.8" x14ac:dyDescent="0.3">
      <c r="A31" s="13">
        <v>3.15</v>
      </c>
      <c r="B31" s="37" t="s">
        <v>74</v>
      </c>
      <c r="C31" s="254">
        <v>0</v>
      </c>
      <c r="D31" s="263"/>
      <c r="E31" s="22">
        <f t="shared" si="2"/>
        <v>0</v>
      </c>
      <c r="F31" s="248"/>
      <c r="G31" s="169"/>
    </row>
    <row r="32" spans="1:7" ht="28.8" x14ac:dyDescent="0.3">
      <c r="A32" s="13">
        <v>3.16</v>
      </c>
      <c r="B32" s="37" t="s">
        <v>88</v>
      </c>
      <c r="C32" s="254">
        <v>0</v>
      </c>
      <c r="D32" s="263"/>
      <c r="E32" s="22">
        <f t="shared" si="2"/>
        <v>0</v>
      </c>
      <c r="F32" s="248"/>
      <c r="G32" s="169"/>
    </row>
    <row r="33" spans="1:7" ht="28.8" x14ac:dyDescent="0.3">
      <c r="A33" s="13">
        <v>3.17</v>
      </c>
      <c r="B33" s="37" t="s">
        <v>89</v>
      </c>
      <c r="C33" s="254">
        <v>0</v>
      </c>
      <c r="D33" s="263"/>
      <c r="E33" s="22">
        <f t="shared" si="2"/>
        <v>0</v>
      </c>
      <c r="F33" s="248"/>
      <c r="G33" s="169"/>
    </row>
    <row r="34" spans="1:7" ht="28.8" x14ac:dyDescent="0.3">
      <c r="A34" s="13">
        <v>3.18</v>
      </c>
      <c r="B34" s="37" t="s">
        <v>93</v>
      </c>
      <c r="C34" s="254">
        <v>0</v>
      </c>
      <c r="D34" s="263"/>
      <c r="E34" s="22">
        <f t="shared" si="2"/>
        <v>0</v>
      </c>
      <c r="F34" s="248"/>
      <c r="G34" s="169"/>
    </row>
    <row r="35" spans="1:7" ht="28.8" x14ac:dyDescent="0.3">
      <c r="A35" s="13">
        <v>3.19</v>
      </c>
      <c r="B35" s="37" t="s">
        <v>90</v>
      </c>
      <c r="C35" s="254">
        <v>0</v>
      </c>
      <c r="D35" s="263"/>
      <c r="E35" s="22">
        <f t="shared" si="2"/>
        <v>0</v>
      </c>
      <c r="F35" s="248"/>
      <c r="G35" s="169"/>
    </row>
    <row r="36" spans="1:7" ht="28.8" x14ac:dyDescent="0.3">
      <c r="A36" s="13">
        <v>3.2</v>
      </c>
      <c r="B36" s="37" t="s">
        <v>91</v>
      </c>
      <c r="C36" s="254">
        <v>0</v>
      </c>
      <c r="D36" s="263"/>
      <c r="E36" s="22">
        <f t="shared" si="2"/>
        <v>0</v>
      </c>
      <c r="F36" s="248"/>
      <c r="G36" s="169"/>
    </row>
    <row r="37" spans="1:7" ht="15" thickBot="1" x14ac:dyDescent="0.35">
      <c r="A37" s="13">
        <v>3.21</v>
      </c>
      <c r="B37" s="38" t="s">
        <v>92</v>
      </c>
      <c r="C37" s="256">
        <v>0</v>
      </c>
      <c r="D37" s="275"/>
      <c r="E37" s="23">
        <f t="shared" si="2"/>
        <v>0</v>
      </c>
      <c r="F37" s="249"/>
      <c r="G37" s="170"/>
    </row>
    <row r="38" spans="1:7" ht="16.2" thickBot="1" x14ac:dyDescent="0.3">
      <c r="A38" s="259" t="s">
        <v>86</v>
      </c>
      <c r="B38" s="260"/>
      <c r="C38" s="280"/>
      <c r="D38" s="280"/>
      <c r="E38" s="278"/>
      <c r="F38" s="280"/>
      <c r="G38" s="281"/>
    </row>
    <row r="39" spans="1:7" ht="14.4" x14ac:dyDescent="0.3">
      <c r="A39" s="32">
        <v>3.22</v>
      </c>
      <c r="B39" s="33" t="s">
        <v>53</v>
      </c>
      <c r="C39" s="252">
        <v>0</v>
      </c>
      <c r="D39" s="262"/>
      <c r="E39" s="29">
        <f>SUM(C39)</f>
        <v>0</v>
      </c>
      <c r="F39" s="247" t="s">
        <v>352</v>
      </c>
      <c r="G39" s="168"/>
    </row>
    <row r="40" spans="1:7" ht="14.4" x14ac:dyDescent="0.3">
      <c r="A40" s="13">
        <v>3.23</v>
      </c>
      <c r="B40" s="34" t="s">
        <v>54</v>
      </c>
      <c r="C40" s="254">
        <v>0</v>
      </c>
      <c r="D40" s="263"/>
      <c r="E40" s="22">
        <f t="shared" ref="E40:E53" si="3">SUM(C40)</f>
        <v>0</v>
      </c>
      <c r="F40" s="248"/>
      <c r="G40" s="169"/>
    </row>
    <row r="41" spans="1:7" ht="14.4" x14ac:dyDescent="0.3">
      <c r="A41" s="13">
        <v>3.24</v>
      </c>
      <c r="B41" s="37" t="s">
        <v>56</v>
      </c>
      <c r="C41" s="254">
        <v>0</v>
      </c>
      <c r="D41" s="263"/>
      <c r="E41" s="22">
        <f t="shared" si="3"/>
        <v>0</v>
      </c>
      <c r="F41" s="248"/>
      <c r="G41" s="169"/>
    </row>
    <row r="42" spans="1:7" ht="28.8" x14ac:dyDescent="0.3">
      <c r="A42" s="13">
        <v>3.25</v>
      </c>
      <c r="B42" s="37" t="s">
        <v>57</v>
      </c>
      <c r="C42" s="254">
        <v>0</v>
      </c>
      <c r="D42" s="263"/>
      <c r="E42" s="22">
        <f t="shared" si="3"/>
        <v>0</v>
      </c>
      <c r="F42" s="248"/>
      <c r="G42" s="169"/>
    </row>
    <row r="43" spans="1:7" ht="14.4" x14ac:dyDescent="0.3">
      <c r="A43" s="13">
        <v>3.26</v>
      </c>
      <c r="B43" s="37" t="s">
        <v>58</v>
      </c>
      <c r="C43" s="254">
        <v>0</v>
      </c>
      <c r="D43" s="263"/>
      <c r="E43" s="22">
        <f t="shared" si="3"/>
        <v>0</v>
      </c>
      <c r="F43" s="248"/>
      <c r="G43" s="169"/>
    </row>
    <row r="44" spans="1:7" ht="28.8" x14ac:dyDescent="0.3">
      <c r="A44" s="13">
        <v>3.27</v>
      </c>
      <c r="B44" s="37" t="s">
        <v>59</v>
      </c>
      <c r="C44" s="254">
        <v>0</v>
      </c>
      <c r="D44" s="263"/>
      <c r="E44" s="22">
        <f t="shared" si="3"/>
        <v>0</v>
      </c>
      <c r="F44" s="248"/>
      <c r="G44" s="169"/>
    </row>
    <row r="45" spans="1:7" ht="14.4" x14ac:dyDescent="0.3">
      <c r="A45" s="13">
        <v>3.28</v>
      </c>
      <c r="B45" s="37" t="s">
        <v>60</v>
      </c>
      <c r="C45" s="254">
        <v>0</v>
      </c>
      <c r="D45" s="263"/>
      <c r="E45" s="22">
        <f t="shared" si="3"/>
        <v>0</v>
      </c>
      <c r="F45" s="248"/>
      <c r="G45" s="169"/>
    </row>
    <row r="46" spans="1:7" ht="14.4" x14ac:dyDescent="0.3">
      <c r="A46" s="13">
        <v>3.29</v>
      </c>
      <c r="B46" s="37" t="s">
        <v>61</v>
      </c>
      <c r="C46" s="254">
        <v>0</v>
      </c>
      <c r="D46" s="263"/>
      <c r="E46" s="22">
        <f t="shared" si="3"/>
        <v>0</v>
      </c>
      <c r="F46" s="248"/>
      <c r="G46" s="169"/>
    </row>
    <row r="47" spans="1:7" ht="14.4" x14ac:dyDescent="0.3">
      <c r="A47" s="13">
        <v>3.3</v>
      </c>
      <c r="B47" s="37" t="s">
        <v>62</v>
      </c>
      <c r="C47" s="254">
        <v>0</v>
      </c>
      <c r="D47" s="263"/>
      <c r="E47" s="22">
        <f t="shared" si="3"/>
        <v>0</v>
      </c>
      <c r="F47" s="248"/>
      <c r="G47" s="169"/>
    </row>
    <row r="48" spans="1:7" ht="28.8" x14ac:dyDescent="0.3">
      <c r="A48" s="13">
        <v>3.31</v>
      </c>
      <c r="B48" s="37" t="s">
        <v>63</v>
      </c>
      <c r="C48" s="254">
        <v>0</v>
      </c>
      <c r="D48" s="263"/>
      <c r="E48" s="22">
        <f t="shared" si="3"/>
        <v>0</v>
      </c>
      <c r="F48" s="248"/>
      <c r="G48" s="169"/>
    </row>
    <row r="49" spans="1:7" ht="14.4" x14ac:dyDescent="0.3">
      <c r="A49" s="13">
        <v>3.32</v>
      </c>
      <c r="B49" s="37" t="s">
        <v>64</v>
      </c>
      <c r="C49" s="254">
        <v>0</v>
      </c>
      <c r="D49" s="263"/>
      <c r="E49" s="22">
        <f t="shared" si="3"/>
        <v>0</v>
      </c>
      <c r="F49" s="248"/>
      <c r="G49" s="169"/>
    </row>
    <row r="50" spans="1:7" ht="14.4" x14ac:dyDescent="0.3">
      <c r="A50" s="13">
        <v>3.33</v>
      </c>
      <c r="B50" s="37" t="s">
        <v>65</v>
      </c>
      <c r="C50" s="254">
        <v>0</v>
      </c>
      <c r="D50" s="263"/>
      <c r="E50" s="22">
        <f t="shared" si="3"/>
        <v>0</v>
      </c>
      <c r="F50" s="248"/>
      <c r="G50" s="169"/>
    </row>
    <row r="51" spans="1:7" ht="14.4" x14ac:dyDescent="0.3">
      <c r="A51" s="13">
        <v>3.34</v>
      </c>
      <c r="B51" s="37" t="s">
        <v>66</v>
      </c>
      <c r="C51" s="254">
        <v>0</v>
      </c>
      <c r="D51" s="263"/>
      <c r="E51" s="22">
        <f t="shared" si="3"/>
        <v>0</v>
      </c>
      <c r="F51" s="248"/>
      <c r="G51" s="169"/>
    </row>
    <row r="52" spans="1:7" ht="14.4" x14ac:dyDescent="0.3">
      <c r="A52" s="13">
        <v>3.35</v>
      </c>
      <c r="B52" s="37" t="s">
        <v>87</v>
      </c>
      <c r="C52" s="254">
        <v>0</v>
      </c>
      <c r="D52" s="263"/>
      <c r="E52" s="22">
        <f t="shared" si="3"/>
        <v>0</v>
      </c>
      <c r="F52" s="248"/>
      <c r="G52" s="169"/>
    </row>
    <row r="53" spans="1:7" ht="15" thickBot="1" x14ac:dyDescent="0.35">
      <c r="A53" s="31">
        <v>3.36</v>
      </c>
      <c r="B53" s="39" t="s">
        <v>67</v>
      </c>
      <c r="C53" s="256">
        <v>0</v>
      </c>
      <c r="D53" s="275"/>
      <c r="E53" s="23">
        <f t="shared" si="3"/>
        <v>0</v>
      </c>
      <c r="F53" s="249"/>
      <c r="G53" s="170"/>
    </row>
    <row r="54" spans="1:7" ht="16.2" thickBot="1" x14ac:dyDescent="0.3">
      <c r="A54" s="286" t="s">
        <v>113</v>
      </c>
      <c r="B54" s="278"/>
      <c r="C54" s="260"/>
      <c r="D54" s="260"/>
      <c r="E54" s="278"/>
      <c r="F54" s="260"/>
      <c r="G54" s="261"/>
    </row>
    <row r="55" spans="1:7" ht="15" customHeight="1" x14ac:dyDescent="0.3">
      <c r="A55" s="32">
        <v>3.37</v>
      </c>
      <c r="B55" s="40" t="s">
        <v>68</v>
      </c>
      <c r="C55" s="252">
        <v>0</v>
      </c>
      <c r="D55" s="262"/>
      <c r="E55" s="29">
        <f>SUM(C55)</f>
        <v>0</v>
      </c>
      <c r="F55" s="247" t="s">
        <v>353</v>
      </c>
      <c r="G55" s="168"/>
    </row>
    <row r="56" spans="1:7" ht="28.8" x14ac:dyDescent="0.3">
      <c r="A56" s="13">
        <v>3.38</v>
      </c>
      <c r="B56" s="37" t="s">
        <v>69</v>
      </c>
      <c r="C56" s="254">
        <v>0</v>
      </c>
      <c r="D56" s="263"/>
      <c r="E56" s="22">
        <f t="shared" ref="E56:E62" si="4">SUM(C56)</f>
        <v>0</v>
      </c>
      <c r="F56" s="248"/>
      <c r="G56" s="169"/>
    </row>
    <row r="57" spans="1:7" ht="28.8" x14ac:dyDescent="0.3">
      <c r="A57" s="13">
        <v>3.39</v>
      </c>
      <c r="B57" s="37" t="s">
        <v>70</v>
      </c>
      <c r="C57" s="254">
        <v>0</v>
      </c>
      <c r="D57" s="263"/>
      <c r="E57" s="22">
        <f t="shared" si="4"/>
        <v>0</v>
      </c>
      <c r="F57" s="248"/>
      <c r="G57" s="169"/>
    </row>
    <row r="58" spans="1:7" ht="28.8" x14ac:dyDescent="0.3">
      <c r="A58" s="13">
        <v>3.4</v>
      </c>
      <c r="B58" s="37" t="s">
        <v>71</v>
      </c>
      <c r="C58" s="254">
        <v>0</v>
      </c>
      <c r="D58" s="263"/>
      <c r="E58" s="22">
        <f t="shared" si="4"/>
        <v>0</v>
      </c>
      <c r="F58" s="248"/>
      <c r="G58" s="169"/>
    </row>
    <row r="59" spans="1:7" ht="28.8" x14ac:dyDescent="0.3">
      <c r="A59" s="13">
        <v>3.41</v>
      </c>
      <c r="B59" s="37" t="s">
        <v>72</v>
      </c>
      <c r="C59" s="254">
        <v>0</v>
      </c>
      <c r="D59" s="263"/>
      <c r="E59" s="22">
        <f t="shared" si="4"/>
        <v>0</v>
      </c>
      <c r="F59" s="248"/>
      <c r="G59" s="169"/>
    </row>
    <row r="60" spans="1:7" ht="14.4" x14ac:dyDescent="0.3">
      <c r="A60" s="13">
        <v>3.42</v>
      </c>
      <c r="B60" s="37" t="s">
        <v>75</v>
      </c>
      <c r="C60" s="254">
        <v>0</v>
      </c>
      <c r="D60" s="263"/>
      <c r="E60" s="22">
        <f t="shared" si="4"/>
        <v>0</v>
      </c>
      <c r="F60" s="248"/>
      <c r="G60" s="169"/>
    </row>
    <row r="61" spans="1:7" ht="14.4" x14ac:dyDescent="0.3">
      <c r="A61" s="13">
        <v>3.43</v>
      </c>
      <c r="B61" s="37" t="s">
        <v>76</v>
      </c>
      <c r="C61" s="254">
        <v>0</v>
      </c>
      <c r="D61" s="263"/>
      <c r="E61" s="22">
        <f t="shared" si="4"/>
        <v>0</v>
      </c>
      <c r="F61" s="248"/>
      <c r="G61" s="169"/>
    </row>
    <row r="62" spans="1:7" ht="15" thickBot="1" x14ac:dyDescent="0.35">
      <c r="A62" s="31">
        <v>3.44</v>
      </c>
      <c r="B62" s="39" t="s">
        <v>118</v>
      </c>
      <c r="C62" s="256">
        <v>0</v>
      </c>
      <c r="D62" s="275"/>
      <c r="E62" s="23">
        <f t="shared" si="4"/>
        <v>0</v>
      </c>
      <c r="F62" s="249"/>
      <c r="G62" s="170"/>
    </row>
    <row r="63" spans="1:7" ht="45.75" customHeight="1" thickBot="1" x14ac:dyDescent="0.35">
      <c r="A63" s="282" t="s">
        <v>312</v>
      </c>
      <c r="B63" s="283"/>
      <c r="C63" s="283"/>
      <c r="D63" s="284"/>
      <c r="E63" s="70">
        <f>SUM(E55:E62,E39:E53,E23:E37,E16:E21)</f>
        <v>0</v>
      </c>
      <c r="F63" s="27"/>
      <c r="G63" s="28"/>
    </row>
  </sheetData>
  <sheetProtection algorithmName="SHA-512" hashValue="rGyjEM86pYdVq/psjYpyWEVWG9auEy0xgsFZ6wJjIgK+rZObUFGcjBSu148VdYjHZIYSZ69UEhDuGohoqgaeIg==" saltValue="gn8Xc2TTksYqfxO5TVDYEA==" spinCount="100000" sheet="1" objects="1" scenarios="1" selectLockedCells="1"/>
  <mergeCells count="67">
    <mergeCell ref="C61:D61"/>
    <mergeCell ref="C62:D62"/>
    <mergeCell ref="A63:D63"/>
    <mergeCell ref="A1:G1"/>
    <mergeCell ref="C52:D52"/>
    <mergeCell ref="C53:D53"/>
    <mergeCell ref="A54:G54"/>
    <mergeCell ref="C55:D55"/>
    <mergeCell ref="C56:D56"/>
    <mergeCell ref="C57:D57"/>
    <mergeCell ref="C58:D58"/>
    <mergeCell ref="C59:D59"/>
    <mergeCell ref="C60:D60"/>
    <mergeCell ref="C46:D46"/>
    <mergeCell ref="C47:D47"/>
    <mergeCell ref="C35:D35"/>
    <mergeCell ref="C48:D48"/>
    <mergeCell ref="C49:D49"/>
    <mergeCell ref="C50:D50"/>
    <mergeCell ref="C51:D51"/>
    <mergeCell ref="C37:D37"/>
    <mergeCell ref="A38:G38"/>
    <mergeCell ref="C39:D39"/>
    <mergeCell ref="F39:F53"/>
    <mergeCell ref="C40:D40"/>
    <mergeCell ref="C41:D41"/>
    <mergeCell ref="C42:D42"/>
    <mergeCell ref="C43:D43"/>
    <mergeCell ref="C44:D44"/>
    <mergeCell ref="C45:D45"/>
    <mergeCell ref="C21:D21"/>
    <mergeCell ref="C36:D36"/>
    <mergeCell ref="A22:G22"/>
    <mergeCell ref="C23:D23"/>
    <mergeCell ref="F23:F37"/>
    <mergeCell ref="C24:D24"/>
    <mergeCell ref="C25:D25"/>
    <mergeCell ref="C26:D26"/>
    <mergeCell ref="C27:D27"/>
    <mergeCell ref="C28:D28"/>
    <mergeCell ref="C29:D29"/>
    <mergeCell ref="C30:D30"/>
    <mergeCell ref="C31:D31"/>
    <mergeCell ref="C32:D32"/>
    <mergeCell ref="C33:D33"/>
    <mergeCell ref="C34:D34"/>
    <mergeCell ref="A2:G2"/>
    <mergeCell ref="A3:G3"/>
    <mergeCell ref="F5:F9"/>
    <mergeCell ref="A10:D10"/>
    <mergeCell ref="A12:G12"/>
    <mergeCell ref="A13:G13"/>
    <mergeCell ref="F55:F62"/>
    <mergeCell ref="C4:D4"/>
    <mergeCell ref="C5:D5"/>
    <mergeCell ref="C6:D6"/>
    <mergeCell ref="C7:D7"/>
    <mergeCell ref="C8:D8"/>
    <mergeCell ref="C9:D9"/>
    <mergeCell ref="C14:D14"/>
    <mergeCell ref="A15:G15"/>
    <mergeCell ref="C16:D16"/>
    <mergeCell ref="F16:F21"/>
    <mergeCell ref="C17:D17"/>
    <mergeCell ref="C18:D18"/>
    <mergeCell ref="C19:D19"/>
    <mergeCell ref="C20:D2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562df71-aecc-426d-b4d9-57ac48e93f53">
      <Terms xmlns="http://schemas.microsoft.com/office/infopath/2007/PartnerControls"/>
    </lcf76f155ced4ddcb4097134ff3c332f>
    <TaxCatchAll xmlns="8106d787-88a4-473c-bae4-32dc27b239e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4E633247BF2BB047B52D5FA583755087" ma:contentTypeVersion="16" ma:contentTypeDescription="Create a new document." ma:contentTypeScope="" ma:versionID="8d992ec1ac96d0f10f0cc99c56d53420">
  <xsd:schema xmlns:xsd="http://www.w3.org/2001/XMLSchema" xmlns:xs="http://www.w3.org/2001/XMLSchema" xmlns:p="http://schemas.microsoft.com/office/2006/metadata/properties" xmlns:ns2="1562df71-aecc-426d-b4d9-57ac48e93f53" xmlns:ns3="8106d787-88a4-473c-bae4-32dc27b239e3" targetNamespace="http://schemas.microsoft.com/office/2006/metadata/properties" ma:root="true" ma:fieldsID="9ca4dedfecef8a6e05b34cc879db1556" ns2:_="" ns3:_="">
    <xsd:import namespace="1562df71-aecc-426d-b4d9-57ac48e93f53"/>
    <xsd:import namespace="8106d787-88a4-473c-bae4-32dc27b239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62df71-aecc-426d-b4d9-57ac48e93f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e7f4717-d846-4234-8ecf-b4701f9a5b80"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06d787-88a4-473c-bae4-32dc27b239e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f11e0257-153d-47b4-a357-3fc27b0e2bc3}" ma:internalName="TaxCatchAll" ma:showField="CatchAllData" ma:web="8106d787-88a4-473c-bae4-32dc27b239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D1B94A-1F1F-4D82-9DCE-6BF87276C0EE}">
  <ds:schemaRefs>
    <ds:schemaRef ds:uri="http://schemas.openxmlformats.org/package/2006/metadata/core-properties"/>
    <ds:schemaRef ds:uri="http://purl.org/dc/elements/1.1/"/>
    <ds:schemaRef ds:uri="8106d787-88a4-473c-bae4-32dc27b239e3"/>
    <ds:schemaRef ds:uri="http://schemas.microsoft.com/office/2006/metadata/properties"/>
    <ds:schemaRef ds:uri="http://purl.org/dc/terms/"/>
    <ds:schemaRef ds:uri="http://schemas.microsoft.com/office/infopath/2007/PartnerControls"/>
    <ds:schemaRef ds:uri="http://schemas.microsoft.com/office/2006/documentManagement/types"/>
    <ds:schemaRef ds:uri="1562df71-aecc-426d-b4d9-57ac48e93f53"/>
    <ds:schemaRef ds:uri="http://www.w3.org/XML/1998/namespace"/>
    <ds:schemaRef ds:uri="http://purl.org/dc/dcmitype/"/>
  </ds:schemaRefs>
</ds:datastoreItem>
</file>

<file path=customXml/itemProps2.xml><?xml version="1.0" encoding="utf-8"?>
<ds:datastoreItem xmlns:ds="http://schemas.openxmlformats.org/officeDocument/2006/customXml" ds:itemID="{E054DDC0-31AB-4654-BE23-231A4C711597}">
  <ds:schemaRefs>
    <ds:schemaRef ds:uri="http://schemas.microsoft.com/sharepoint/v3/contenttype/forms"/>
  </ds:schemaRefs>
</ds:datastoreItem>
</file>

<file path=customXml/itemProps3.xml><?xml version="1.0" encoding="utf-8"?>
<ds:datastoreItem xmlns:ds="http://schemas.openxmlformats.org/officeDocument/2006/customXml" ds:itemID="{01F1D71F-5E1C-4F3C-9777-21D423CA405C}">
  <ds:schemaRefs>
    <ds:schemaRef ds:uri="http://schemas.microsoft.com/office/2006/metadata/longProperties"/>
  </ds:schemaRefs>
</ds:datastoreItem>
</file>

<file path=customXml/itemProps4.xml><?xml version="1.0" encoding="utf-8"?>
<ds:datastoreItem xmlns:ds="http://schemas.openxmlformats.org/officeDocument/2006/customXml" ds:itemID="{2C9FC80A-088B-469B-8D76-B5759D5F5B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62df71-aecc-426d-b4d9-57ac48e93f53"/>
    <ds:schemaRef ds:uri="8106d787-88a4-473c-bae4-32dc27b239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&amp; Summary</vt:lpstr>
      <vt:lpstr>Section 1</vt:lpstr>
      <vt:lpstr>Section 2 &amp;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Niall Kelly</dc:creator>
  <cp:keywords/>
  <dc:description/>
  <cp:lastModifiedBy>Lorcan Perry</cp:lastModifiedBy>
  <cp:revision/>
  <dcterms:created xsi:type="dcterms:W3CDTF">2018-01-16T10:03:01Z</dcterms:created>
  <dcterms:modified xsi:type="dcterms:W3CDTF">2026-11-02T09:15:33Z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Peter O'Grady Admin Account</vt:lpwstr>
  </property>
  <property fmtid="{D5CDD505-2E9C-101B-9397-08002B2CF9AE}" pid="3" name="Order">
    <vt:lpwstr>221800.000000000</vt:lpwstr>
  </property>
  <property fmtid="{D5CDD505-2E9C-101B-9397-08002B2CF9AE}" pid="4" name="display_urn:schemas-microsoft-com:office:office#Author">
    <vt:lpwstr>Peter O'Grady Admin Account</vt:lpwstr>
  </property>
  <property fmtid="{D5CDD505-2E9C-101B-9397-08002B2CF9AE}" pid="5" name="MediaServiceImageTags">
    <vt:lpwstr/>
  </property>
  <property fmtid="{D5CDD505-2E9C-101B-9397-08002B2CF9AE}" pid="6" name="ContentTypeId">
    <vt:lpwstr>0x0101004E633247BF2BB047B52D5FA583755087</vt:lpwstr>
  </property>
</Properties>
</file>