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filterPrivacy="1" autoCompressPictures="0" defaultThemeVersion="124226"/>
  <xr:revisionPtr revIDLastSave="16" documentId="8_{525D021F-3186-4046-8C90-A382DEDF2795}" xr6:coauthVersionLast="47" xr6:coauthVersionMax="47" xr10:uidLastSave="{7C238234-4163-4A09-8881-D1FC8E79B633}"/>
  <bookViews>
    <workbookView xWindow="-28920" yWindow="-1920" windowWidth="29040" windowHeight="17520" tabRatio="770" firstSheet="8" activeTab="9" xr2:uid="{00000000-000D-0000-FFFF-FFFF00000000}"/>
  </bookViews>
  <sheets>
    <sheet name="Title Disclaimer Acknowledgment" sheetId="1" r:id="rId1"/>
    <sheet name="Preamble" sheetId="19" r:id="rId2"/>
    <sheet name="Sec A" sheetId="3" r:id="rId3"/>
    <sheet name="Sec B" sheetId="4" r:id="rId4"/>
    <sheet name="Sec C" sheetId="5" r:id="rId5"/>
    <sheet name="Sec D" sheetId="6" r:id="rId6"/>
    <sheet name="Sec E" sheetId="7" r:id="rId7"/>
    <sheet name="Sec F" sheetId="8" r:id="rId8"/>
    <sheet name="Sec G" sheetId="9" r:id="rId9"/>
    <sheet name="Sec H" sheetId="10" r:id="rId10"/>
    <sheet name="Sec I" sheetId="11" r:id="rId11"/>
    <sheet name="Sec J" sheetId="12" r:id="rId12"/>
    <sheet name="Sec K" sheetId="13" r:id="rId13"/>
    <sheet name="Sec L" sheetId="14" r:id="rId14"/>
    <sheet name="Appendix A &amp; B Rates" sheetId="18" r:id="rId15"/>
    <sheet name="Summary" sheetId="16" r:id="rId16"/>
  </sheets>
  <externalReferences>
    <externalReference r:id="rId17"/>
    <externalReference r:id="rId18"/>
  </externalReferences>
  <definedNames>
    <definedName name="_Toc138928365" localSheetId="1">Preamble!#REF!</definedName>
    <definedName name="_Toc78904380" localSheetId="14">'Appendix A &amp; B Rates'!$A$1</definedName>
    <definedName name="_Toc78904381" localSheetId="14">'Appendix A &amp; B Rates'!#REF!</definedName>
    <definedName name="Checked" localSheetId="1">[1]Cover!$F$11</definedName>
    <definedName name="Checked">[2]Cover!$F$11</definedName>
    <definedName name="CP" localSheetId="1">#REF!</definedName>
    <definedName name="CP">#REF!</definedName>
    <definedName name="Date" localSheetId="1">[1]Cover!$F$13</definedName>
    <definedName name="Date">[2]Cover!$F$13</definedName>
    <definedName name="Drawing_Reference" localSheetId="1">[1]Cover!$F$21</definedName>
    <definedName name="Drawing_Reference">[2]Cover!$F$21</definedName>
    <definedName name="GBS" localSheetId="1">#REF!</definedName>
    <definedName name="GBS">#REF!</definedName>
    <definedName name="GP" localSheetId="1">#REF!</definedName>
    <definedName name="GP">#REF!</definedName>
    <definedName name="JobNumber" localSheetId="1">[1]Cover!$F$7</definedName>
    <definedName name="JobNumber">[2]Cover!$F$7</definedName>
    <definedName name="JobTitle" localSheetId="1">[1]Cover!$F$5</definedName>
    <definedName name="JobTitle">[2]Cover!$F$5</definedName>
    <definedName name="MadeBy" localSheetId="1">[1]Cover!$F$9</definedName>
    <definedName name="MadeBy">[2]Cover!$F$9</definedName>
    <definedName name="Member_Location" localSheetId="1">[1]Cover!$F$19</definedName>
    <definedName name="Member_Location">[2]Cover!$F$19</definedName>
    <definedName name="_xlnm.Print_Area" localSheetId="1">Preamble!$A$1:$F$47</definedName>
    <definedName name="_xlnm.Print_Area" localSheetId="2">'Sec A'!$A$1:$F$86</definedName>
    <definedName name="_xlnm.Print_Area" localSheetId="3">'Sec B'!$A$1:$F$40</definedName>
    <definedName name="_xlnm.Print_Area" localSheetId="4">'Sec C'!$A$1:$F$143</definedName>
    <definedName name="_xlnm.Print_Area" localSheetId="5">'Sec D'!$A$1:$F$98</definedName>
    <definedName name="_xlnm.Print_Area" localSheetId="6">'Sec E'!$A$1:$F$27</definedName>
    <definedName name="_xlnm.Print_Area" localSheetId="7">'Sec F'!$A$1:$F$35</definedName>
    <definedName name="_xlnm.Print_Area" localSheetId="8">'Sec G'!$A$1:$F$20</definedName>
    <definedName name="_xlnm.Print_Area" localSheetId="9">'Sec H'!$A$1:$F$90</definedName>
    <definedName name="_xlnm.Print_Area" localSheetId="10">'Sec I'!$A$1:$F$44</definedName>
    <definedName name="_xlnm.Print_Area" localSheetId="11">'Sec J'!$A$1:$F$32</definedName>
    <definedName name="_xlnm.Print_Area" localSheetId="12">'Sec K'!$A$1:$F$168</definedName>
    <definedName name="_xlnm.Print_Area" localSheetId="13">'Sec L'!$A$1:$F$15</definedName>
    <definedName name="_xlnm.Print_Area" localSheetId="15">Summary!$A$2:$C$58</definedName>
    <definedName name="_xlnm.Print_Area" localSheetId="0">'Title Disclaimer Acknowledgment'!$A$1:$F$41</definedName>
    <definedName name="Revision" localSheetId="1">[1]Cover!$F$48</definedName>
    <definedName name="Revision">[2]Cover!$F$48</definedName>
    <definedName name="SheetNo" localSheetId="1">[1]Cover!$F$17</definedName>
    <definedName name="SheetNo">[2]Cover!$F$17</definedName>
    <definedName name="Tot" localSheetId="1">#REF!</definedName>
    <definedName name="Tot">#REF!</definedName>
    <definedName name="TotGP" localSheetId="1">#REF!</definedName>
    <definedName name="TotGP">#REF!</definedName>
    <definedName name="TP" localSheetId="1">#REF!</definedName>
    <definedName name="TP">#REF!</definedName>
    <definedName name="TPDP" localSheetId="1">#REF!</definedName>
    <definedName name="TPDP">#REF!</definedName>
    <definedName name="TPPLT" localSheetId="1">#REF!</definedName>
    <definedName name="TPPLT">#REF!</definedName>
    <definedName name="WS" localSheetId="1">#REF!</definedName>
    <definedName name="WS">#REF!</definedName>
    <definedName name="Z_4E48F4CD_E037_400B_AA57_E5E55CBDC567_.wvu.PrintArea" localSheetId="2" hidden="1">'Sec A'!$A$1:$F$86</definedName>
    <definedName name="Z_4E48F4CD_E037_400B_AA57_E5E55CBDC567_.wvu.PrintArea" localSheetId="3" hidden="1">'Sec B'!$A$1:$F$40</definedName>
    <definedName name="Z_4E48F4CD_E037_400B_AA57_E5E55CBDC567_.wvu.PrintArea" localSheetId="4" hidden="1">'Sec C'!$A$1:$F$143</definedName>
    <definedName name="Z_4E48F4CD_E037_400B_AA57_E5E55CBDC567_.wvu.PrintArea" localSheetId="5" hidden="1">'Sec D'!$A$1:$F$98</definedName>
    <definedName name="Z_4E48F4CD_E037_400B_AA57_E5E55CBDC567_.wvu.PrintArea" localSheetId="6" hidden="1">'Sec E'!$A$1:$F$27</definedName>
    <definedName name="Z_4E48F4CD_E037_400B_AA57_E5E55CBDC567_.wvu.PrintArea" localSheetId="7" hidden="1">'Sec F'!$A$1:$F$35</definedName>
    <definedName name="Z_4E48F4CD_E037_400B_AA57_E5E55CBDC567_.wvu.PrintArea" localSheetId="8" hidden="1">'Sec G'!$A$1:$F$20</definedName>
    <definedName name="Z_4E48F4CD_E037_400B_AA57_E5E55CBDC567_.wvu.PrintArea" localSheetId="9" hidden="1">'Sec H'!$A$1:$F$90</definedName>
    <definedName name="Z_4E48F4CD_E037_400B_AA57_E5E55CBDC567_.wvu.PrintArea" localSheetId="10" hidden="1">'Sec I'!$A$1:$F$44</definedName>
    <definedName name="Z_4E48F4CD_E037_400B_AA57_E5E55CBDC567_.wvu.PrintArea" localSheetId="11" hidden="1">'Sec J'!$A$1:$F$32</definedName>
    <definedName name="Z_4E48F4CD_E037_400B_AA57_E5E55CBDC567_.wvu.PrintArea" localSheetId="12" hidden="1">'Sec K'!$A$1:$F$168</definedName>
    <definedName name="Z_4E48F4CD_E037_400B_AA57_E5E55CBDC567_.wvu.PrintArea" localSheetId="13" hidden="1">'Sec L'!$A$1:$F$15</definedName>
    <definedName name="Z_4E48F4CD_E037_400B_AA57_E5E55CBDC567_.wvu.PrintArea" localSheetId="15" hidden="1">Summary!$A$2:$C$58</definedName>
    <definedName name="Z_9B539C46_C6DD_184E_9C9B_B9E7B0806F60_.wvu.PrintArea" localSheetId="2" hidden="1">'Sec A'!$A$1:$F$86</definedName>
    <definedName name="Z_9B539C46_C6DD_184E_9C9B_B9E7B0806F60_.wvu.PrintArea" localSheetId="3" hidden="1">'Sec B'!$A$1:$F$40</definedName>
    <definedName name="Z_9B539C46_C6DD_184E_9C9B_B9E7B0806F60_.wvu.PrintArea" localSheetId="4" hidden="1">'Sec C'!$A$1:$F$143</definedName>
    <definedName name="Z_9B539C46_C6DD_184E_9C9B_B9E7B0806F60_.wvu.PrintArea" localSheetId="5" hidden="1">'Sec D'!$A$1:$F$98</definedName>
    <definedName name="Z_9B539C46_C6DD_184E_9C9B_B9E7B0806F60_.wvu.PrintArea" localSheetId="6" hidden="1">'Sec E'!$A$1:$F$27</definedName>
    <definedName name="Z_9B539C46_C6DD_184E_9C9B_B9E7B0806F60_.wvu.PrintArea" localSheetId="7" hidden="1">'Sec F'!$A$1:$F$35</definedName>
    <definedName name="Z_9B539C46_C6DD_184E_9C9B_B9E7B0806F60_.wvu.PrintArea" localSheetId="8" hidden="1">'Sec G'!$A$1:$F$20</definedName>
    <definedName name="Z_9B539C46_C6DD_184E_9C9B_B9E7B0806F60_.wvu.PrintArea" localSheetId="9" hidden="1">'Sec H'!$A$1:$F$90</definedName>
    <definedName name="Z_9B539C46_C6DD_184E_9C9B_B9E7B0806F60_.wvu.PrintArea" localSheetId="10" hidden="1">'Sec I'!$A$1:$F$44</definedName>
    <definedName name="Z_9B539C46_C6DD_184E_9C9B_B9E7B0806F60_.wvu.PrintArea" localSheetId="11" hidden="1">'Sec J'!$A$1:$F$32</definedName>
    <definedName name="Z_9B539C46_C6DD_184E_9C9B_B9E7B0806F60_.wvu.PrintArea" localSheetId="12" hidden="1">'Sec K'!$A$1:$F$168</definedName>
    <definedName name="Z_9B539C46_C6DD_184E_9C9B_B9E7B0806F60_.wvu.PrintArea" localSheetId="13" hidden="1">'Sec L'!$A$1:$F$15</definedName>
    <definedName name="Z_9B539C46_C6DD_184E_9C9B_B9E7B0806F60_.wvu.PrintArea" localSheetId="15" hidden="1">Summary!$A$2:$C$58</definedName>
    <definedName name="Z_EF204ED1_9696_4C78_8E82_3C0DC56FCE16_.wvu.PrintArea" localSheetId="2" hidden="1">'Sec A'!$A$1:$F$86</definedName>
    <definedName name="Z_EF204ED1_9696_4C78_8E82_3C0DC56FCE16_.wvu.PrintArea" localSheetId="3" hidden="1">'Sec B'!$A$1:$F$40</definedName>
    <definedName name="Z_EF204ED1_9696_4C78_8E82_3C0DC56FCE16_.wvu.PrintArea" localSheetId="4" hidden="1">'Sec C'!$A$1:$F$143</definedName>
    <definedName name="Z_EF204ED1_9696_4C78_8E82_3C0DC56FCE16_.wvu.PrintArea" localSheetId="5" hidden="1">'Sec D'!$A$1:$F$98</definedName>
    <definedName name="Z_EF204ED1_9696_4C78_8E82_3C0DC56FCE16_.wvu.PrintArea" localSheetId="6" hidden="1">'Sec E'!$A$1:$F$27</definedName>
    <definedName name="Z_EF204ED1_9696_4C78_8E82_3C0DC56FCE16_.wvu.PrintArea" localSheetId="7" hidden="1">'Sec F'!$A$1:$F$35</definedName>
    <definedName name="Z_EF204ED1_9696_4C78_8E82_3C0DC56FCE16_.wvu.PrintArea" localSheetId="8" hidden="1">'Sec G'!$A$1:$F$20</definedName>
    <definedName name="Z_EF204ED1_9696_4C78_8E82_3C0DC56FCE16_.wvu.PrintArea" localSheetId="9" hidden="1">'Sec H'!$A$1:$F$90</definedName>
    <definedName name="Z_EF204ED1_9696_4C78_8E82_3C0DC56FCE16_.wvu.PrintArea" localSheetId="10" hidden="1">'Sec I'!$A$1:$F$44</definedName>
    <definedName name="Z_EF204ED1_9696_4C78_8E82_3C0DC56FCE16_.wvu.PrintArea" localSheetId="11" hidden="1">'Sec J'!$A$1:$F$32</definedName>
    <definedName name="Z_EF204ED1_9696_4C78_8E82_3C0DC56FCE16_.wvu.PrintArea" localSheetId="12" hidden="1">'Sec K'!$A$1:$F$168</definedName>
    <definedName name="Z_EF204ED1_9696_4C78_8E82_3C0DC56FCE16_.wvu.PrintArea" localSheetId="13" hidden="1">'Sec L'!$A$1:$F$15</definedName>
    <definedName name="Z_EF204ED1_9696_4C78_8E82_3C0DC56FCE16_.wvu.PrintArea" localSheetId="15" hidden="1">Summary!$A$2:$C$58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5" i="11" l="1"/>
  <c r="D10" i="11"/>
  <c r="D12" i="11" l="1"/>
  <c r="D9" i="10"/>
  <c r="D10" i="10"/>
  <c r="D156" i="13"/>
  <c r="D152" i="13"/>
  <c r="D4" i="12"/>
  <c r="D14" i="12"/>
  <c r="D21" i="12" s="1"/>
  <c r="D128" i="5"/>
  <c r="D30" i="8"/>
  <c r="D4" i="10" l="1"/>
  <c r="D26" i="10" l="1"/>
  <c r="D14" i="8"/>
  <c r="D13" i="8"/>
  <c r="D7" i="8"/>
  <c r="D6" i="8"/>
  <c r="D12" i="6"/>
  <c r="D18" i="8" l="1"/>
  <c r="D1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tc={04786D09-BF25-4463-BD40-EBE967CB8AF1}</author>
  </authors>
  <commentList>
    <comment ref="B17" authorId="0" shapeId="0" xr:uid="{04786D09-BF25-4463-BD40-EBE967CB8AF1}">
      <text>
        <t>[Threaded comment]
Your version of Excel allows you to read this threaded comment; however, any edits to it will get removed if the file is opened in a newer version of Excel. Learn more: https://go.microsoft.com/fwlink/?linkid=870924
Comment:
    Will need sulfate testing for concrete class</t>
      </text>
    </comment>
  </commentList>
</comments>
</file>

<file path=xl/sharedStrings.xml><?xml version="1.0" encoding="utf-8"?>
<sst xmlns="http://schemas.openxmlformats.org/spreadsheetml/2006/main" count="2037" uniqueCount="1332">
  <si>
    <t>SPECIFICATION FOR GROUND INVESTIGATION</t>
  </si>
  <si>
    <t>BILL OF QUANTITIES</t>
  </si>
  <si>
    <t>2nd Edition, 2016</t>
  </si>
  <si>
    <t>(With minor updates and ammendments by Arup)</t>
  </si>
  <si>
    <t>Copies of this document may be obtained from:</t>
  </si>
  <si>
    <t>Engineers Ireland</t>
  </si>
  <si>
    <t>22 Clyde Road</t>
  </si>
  <si>
    <t>Ballsbridge</t>
  </si>
  <si>
    <t>Dublin 4</t>
  </si>
  <si>
    <t>www.engineersireland.ie/groups/societies/geotechnical-society.aspx</t>
  </si>
  <si>
    <t>ISBN  1-898012-62-8</t>
  </si>
  <si>
    <t>©  Engineers Ireland / Geotechnical Society of Ireland</t>
  </si>
  <si>
    <t xml:space="preserve">All rights including translation reserved.  Except for fair copying, no part of this publication may be reproduced, stored in a retrieval system or transmitted in any form or by any means electronic, mechanical, photocopying or otherwise without prior written permission of Engineers Ireland or ICE Publishing. </t>
  </si>
  <si>
    <t>The information contained in this document is intended for use as a general statement and guide only.  The publishers cannot accept any liability for loss or damage that may be suffered by any person as a result of the use in any way of the information contained herein.</t>
  </si>
  <si>
    <t>Disclaimer</t>
  </si>
  <si>
    <t>The user shall accept full responsibility for the adaption, modification or implementation of this document for purposes of Tendering and / or measuring the values of Ground Investigation Contracts, consistent with the specific Instructions to Tenderers and Conditions of Contract adopted for use. The user remains fully responsible for the accuracy of all arithmetic calulations within the document, including the assignment of item descriptions, quantities and unit rates; extension / product of unit rates times quantities; summation of extended amounts for individual section sub totals and summary total; assignment of the correct VAT rate to bill items and the extension and summation of amounts inclisive of VAT; etc.</t>
  </si>
  <si>
    <t>Acknowledgement</t>
  </si>
  <si>
    <r>
      <t xml:space="preserve">By agreement,  Technical Specification and Bill of Quantities 2nd Edition 2016 are based on the </t>
    </r>
    <r>
      <rPr>
        <i/>
        <sz val="11"/>
        <color theme="1"/>
        <rFont val="Calibri"/>
        <family val="2"/>
        <scheme val="minor"/>
      </rPr>
      <t>UK Specification for Ground Investigation</t>
    </r>
    <r>
      <rPr>
        <sz val="11"/>
        <color theme="1"/>
        <rFont val="Calibri"/>
        <family val="2"/>
        <scheme val="minor"/>
      </rPr>
      <t>, published in November 2011 by ICE Publishing, ISBN 9780727735065. The UK Specification was developed by the Site Investigation Steering Group, Association of Geotechnical and Geoenvironmental Specialists Steering Group and Soil Mechanics (Environmental Scientifics Group). The copyright of the UK base document belongs to Thomas Telford Services Limited, 1 Heron Quay, London E14 4JD, United Kingdom.</t>
    </r>
  </si>
  <si>
    <t>Preamble and Notes for Guidance</t>
  </si>
  <si>
    <t>Refer to Engineers Ireland Specification 2nd Edition 2016 base document.</t>
  </si>
  <si>
    <t>The following corrections have been made:</t>
  </si>
  <si>
    <t>- Corrected as per Errate Sheet Rev 1, January 2019.</t>
  </si>
  <si>
    <t>- Additional edits by Arup, August 2019.</t>
  </si>
  <si>
    <t>The following clauses are amended or added to the preamble:</t>
  </si>
  <si>
    <t>Clause 1:</t>
  </si>
  <si>
    <t>Add at end of Clause: (j) reinstatement.</t>
  </si>
  <si>
    <t>Clause (19):</t>
  </si>
  <si>
    <t xml:space="preserve">Add to end of Clause: </t>
  </si>
  <si>
    <t xml:space="preserve">(e) </t>
  </si>
  <si>
    <t>the time of the personnel carrying out the test.</t>
  </si>
  <si>
    <t xml:space="preserve">(f) </t>
  </si>
  <si>
    <t>The rates for performing laboratory tests of long duration shall include for all costs incurred whilst working outside normal hours.</t>
  </si>
  <si>
    <t>Additional Clause (24):</t>
  </si>
  <si>
    <t>The rates for observation pits and trenches shall allow for all necessary shoring and shoring crew. For all hand-dug pits and trenches, the rates shall allow for working within a properly shored excavation. The size of a hand-dug pit or trench shall be sufficient to allow the excavation to be progressed to its scheduled depth. The rates for all pits and trenches should allow for the excavator, driver and technical assistant to log the pit and trench, take samples and carry out tests.</t>
  </si>
  <si>
    <t>Additional Clause (25):</t>
  </si>
  <si>
    <t>Quantities associated with Items A7 and A8 will be reimbursed at cost on production of receipts.</t>
  </si>
  <si>
    <t>Additional Clause (26):</t>
  </si>
  <si>
    <t>Where the Contractor is instructed by the Investigation Supervisor to remobilise plan and equipment to site. The cost of this shall be a reasonable and fair assessment, associated with transportation and down time of the plant equipment and operators. It shall not be considered equivalent to, or a proportion of the establishment rates A2 to A4. An itemised cost proposal shall be provided to the Investigation Supervisor for approval in advance.</t>
  </si>
  <si>
    <t xml:space="preserve">Number </t>
  </si>
  <si>
    <t xml:space="preserve">Item Description </t>
  </si>
  <si>
    <t xml:space="preserve">Unit </t>
  </si>
  <si>
    <t xml:space="preserve">Quantity </t>
  </si>
  <si>
    <t>Rate</t>
  </si>
  <si>
    <t>Amount €</t>
  </si>
  <si>
    <t>A</t>
  </si>
  <si>
    <t>General Items and Provisional Services</t>
  </si>
  <si>
    <t xml:space="preserve">A1 </t>
  </si>
  <si>
    <t>Offices and stores for the Contractor</t>
  </si>
  <si>
    <t xml:space="preserve">sum </t>
  </si>
  <si>
    <t>A2.1</t>
  </si>
  <si>
    <r>
      <t>Establish on site cable percussion ('shell / auger') boring plant and equipment for a Green Category site</t>
    </r>
    <r>
      <rPr>
        <b/>
        <sz val="9"/>
        <rFont val="Arial"/>
        <family val="2"/>
      </rPr>
      <t xml:space="preserve"> (Note Additional Clause 25 to the preamble)</t>
    </r>
  </si>
  <si>
    <t>A2.2</t>
  </si>
  <si>
    <r>
      <t xml:space="preserve">Establish on site rotary drilling plant and equipment for a Green Category site </t>
    </r>
    <r>
      <rPr>
        <b/>
        <sz val="9"/>
        <rFont val="Arial"/>
        <family val="2"/>
      </rPr>
      <t>(Note Additional Clause 25 to the preamble)</t>
    </r>
  </si>
  <si>
    <t>A2.3</t>
  </si>
  <si>
    <r>
      <t xml:space="preserve">Establish on site Geobor S rotary drilling plant and equipment for a Green Category site </t>
    </r>
    <r>
      <rPr>
        <b/>
        <sz val="9"/>
        <rFont val="Arial"/>
        <family val="2"/>
      </rPr>
      <t>(Note Additional Clause 25 to the preamble)</t>
    </r>
  </si>
  <si>
    <t>sum</t>
  </si>
  <si>
    <t>A2.4</t>
  </si>
  <si>
    <r>
      <t xml:space="preserve">Establish on site trial pitting and trenching plant and equipment for a Green Category site </t>
    </r>
    <r>
      <rPr>
        <b/>
        <sz val="9"/>
        <rFont val="Arial"/>
        <family val="2"/>
      </rPr>
      <t>(Note Additional Clause 25 to the preamble)</t>
    </r>
  </si>
  <si>
    <t>A2.5</t>
  </si>
  <si>
    <r>
      <t xml:space="preserve">Establish on site in situ test and sampling equipment for a Green Category site </t>
    </r>
    <r>
      <rPr>
        <b/>
        <sz val="9"/>
        <rFont val="Arial"/>
        <family val="2"/>
      </rPr>
      <t>(Note Additional Clause 25 to the preamble)</t>
    </r>
  </si>
  <si>
    <t>A2.6</t>
  </si>
  <si>
    <r>
      <t xml:space="preserve">Establish on site cone penetration testing (CPT) plant and equipment for a Green Category site </t>
    </r>
    <r>
      <rPr>
        <b/>
        <sz val="9"/>
        <rFont val="Arial"/>
        <family val="2"/>
      </rPr>
      <t>(Note Additional Clause 25 to the preamble)</t>
    </r>
  </si>
  <si>
    <t>A2.7</t>
  </si>
  <si>
    <r>
      <t xml:space="preserve">Establish on site dynamic sampling and probing plant and equipment for a Green Category site </t>
    </r>
    <r>
      <rPr>
        <b/>
        <sz val="9"/>
        <rFont val="Arial"/>
        <family val="2"/>
      </rPr>
      <t>(Note Additional Clause 25 to the preamble)</t>
    </r>
  </si>
  <si>
    <t>A2.8</t>
  </si>
  <si>
    <r>
      <t xml:space="preserve">Establish on site geophysical survey equipment for a Green Category site
</t>
    </r>
    <r>
      <rPr>
        <b/>
        <sz val="9"/>
        <rFont val="Arial"/>
        <family val="2"/>
      </rPr>
      <t>(Note Additional Clause 25 to the preamble)</t>
    </r>
  </si>
  <si>
    <t>A2.9</t>
  </si>
  <si>
    <r>
      <t xml:space="preserve">Establish instrumentation equipment on site as required for Green Category site
</t>
    </r>
    <r>
      <rPr>
        <b/>
        <sz val="9"/>
        <color rgb="FF000000"/>
        <rFont val="Arial"/>
        <family val="2"/>
      </rPr>
      <t>(Note Additional Clause 25 to the preamble)</t>
    </r>
  </si>
  <si>
    <t>A3.1</t>
  </si>
  <si>
    <t>Extra over Item A2.1 - A2.9 for a Yellow Category site</t>
  </si>
  <si>
    <t>A3.2</t>
  </si>
  <si>
    <t>As Item A3.1 but for Red Category site</t>
  </si>
  <si>
    <t>sum</t>
    <phoneticPr fontId="15" type="noConversion"/>
  </si>
  <si>
    <t>A4.1</t>
  </si>
  <si>
    <t>Maintain on site all site safety equipment for a Yellow Category site</t>
  </si>
  <si>
    <t>A4.2</t>
  </si>
  <si>
    <t>As Item A4.1 but for Red Category site</t>
  </si>
  <si>
    <t>per week</t>
  </si>
  <si>
    <t xml:space="preserve">A5 </t>
  </si>
  <si>
    <t>Decontamination of equipment during and at the end of fieldworks for a Yellow Category site</t>
  </si>
  <si>
    <t>A5.1</t>
    <phoneticPr fontId="15" type="noConversion"/>
  </si>
  <si>
    <t>As Item A5 but for Red Category site</t>
  </si>
  <si>
    <t>A6</t>
  </si>
  <si>
    <t>Appropriate storage, transport and off-site disposal of excess contaminated arisings from borehole, trial pit or slit trench to EPA regulated landfill site (includes any PPE equipment but excludes laboratory testing on suspected contaminated materials). Note Item to be re-measured with delivery dockets and records maintained by the Contractor</t>
  </si>
  <si>
    <t>provisional sum</t>
  </si>
  <si>
    <t>A6.1</t>
  </si>
  <si>
    <t>Contractor's uplift on Item A6</t>
  </si>
  <si>
    <t>%</t>
  </si>
  <si>
    <t xml:space="preserve">A7 </t>
  </si>
  <si>
    <t>Professional attendance to meet the contract requirements</t>
  </si>
  <si>
    <t xml:space="preserve">A7.1 </t>
  </si>
  <si>
    <t>Provide Technician</t>
  </si>
  <si>
    <t xml:space="preserve">per day </t>
  </si>
  <si>
    <t xml:space="preserve">A7.2 </t>
  </si>
  <si>
    <t>Provide Engineer/Geologist (as per Item 2.3 of Specification)</t>
  </si>
  <si>
    <t xml:space="preserve">A7.3 </t>
  </si>
  <si>
    <t>Provide Chartered Engineer/Professional Geologist (as per Item 2.3 of Specification)</t>
  </si>
  <si>
    <t xml:space="preserve">A7.4 </t>
  </si>
  <si>
    <t>Provide Chartered Engineer/ Professional Geologist (+10 yr experience post charter)</t>
  </si>
  <si>
    <t xml:space="preserve">A7.5 </t>
  </si>
  <si>
    <t>Provide Chartered Engineer/ Professional Geologist (+20 yr experience post charter)</t>
  </si>
  <si>
    <t xml:space="preserve">A8 </t>
  </si>
  <si>
    <t>Set out the location at each exploratory hole or point</t>
  </si>
  <si>
    <t>nr</t>
  </si>
  <si>
    <t>A8.1</t>
  </si>
  <si>
    <t>Establish the location and elevation (X, Y, Z) of the ground at each ‘as-built’ exploratory hole or point</t>
  </si>
  <si>
    <t xml:space="preserve">A9 </t>
  </si>
  <si>
    <t>Preparation of Health and Safety documentation and Safety Risk Assessment</t>
  </si>
  <si>
    <t xml:space="preserve">A10 </t>
  </si>
  <si>
    <t>Facilities for the Investigation Supervisor</t>
  </si>
  <si>
    <t xml:space="preserve">A11 </t>
  </si>
  <si>
    <t>Vehicle(s) for the Investigation Supervisor</t>
  </si>
  <si>
    <t xml:space="preserve">vehicle week </t>
  </si>
  <si>
    <t>A11.1</t>
  </si>
  <si>
    <t>Provision of fuel and tolls for A11 (to be reimbursed under the contract)</t>
  </si>
  <si>
    <t>A11.2</t>
  </si>
  <si>
    <t>Contractors Uplift on item A11 and A11.1</t>
  </si>
  <si>
    <t>% Uplift</t>
    <phoneticPr fontId="15" type="noConversion"/>
  </si>
  <si>
    <t>A12</t>
  </si>
  <si>
    <t>Provision of phone and Internet for the Investigation Supervisor (to be reimbursed under the contract)</t>
  </si>
  <si>
    <t>A12.1</t>
  </si>
  <si>
    <t>Contractors Uplift on item A12</t>
  </si>
  <si>
    <t>A13</t>
  </si>
  <si>
    <t>Deliver selected cores and samples to specified Client address</t>
  </si>
  <si>
    <t>A14</t>
  </si>
  <si>
    <t>Special additional testing and sampling required by Investigation Supervisor</t>
  </si>
  <si>
    <t>A15</t>
  </si>
  <si>
    <t>Traffic safety and management to include preparation of traffic management (TM) drawings for investigations on roads or pavement areas</t>
  </si>
  <si>
    <t>A15.1</t>
  </si>
  <si>
    <t>Provision of security and fencing as per Schedule S1.8.9</t>
  </si>
  <si>
    <t>A16</t>
  </si>
  <si>
    <t>Provision of road opening licences and road damages bond</t>
  </si>
  <si>
    <t>A17</t>
  </si>
  <si>
    <t>Contractors Uplift on items A15 and A16</t>
  </si>
  <si>
    <t>Page 1 Subtotal Section A                            (Fieldwork / incurring VAT rate 13.5%)</t>
  </si>
  <si>
    <t>Page 1 Subtotal Section A     (Laboratory &amp; Reporting / incurring VAT rate 23.0%)</t>
  </si>
  <si>
    <t>Page 1 subtotal Section A, carried forward</t>
  </si>
  <si>
    <t>General Items and Provisional Services (continued)</t>
  </si>
  <si>
    <t>Laboratory &amp; Reporting Items at Standard VAT Rate</t>
  </si>
  <si>
    <t>A19</t>
  </si>
  <si>
    <t>One master copy of Ground Investigation Report (Factual)</t>
  </si>
  <si>
    <t>A19.1</t>
  </si>
  <si>
    <t>Additional copy of Ground Investigation Report (Factual)</t>
  </si>
  <si>
    <t>A19.2</t>
  </si>
  <si>
    <t>Electronic Copy of Ground Investigation Report</t>
  </si>
  <si>
    <t>A20</t>
  </si>
  <si>
    <t>One master copy of Geophysical Report</t>
  </si>
  <si>
    <t>A20.1</t>
  </si>
  <si>
    <t>Additional hard copy of Geophysical Report</t>
  </si>
  <si>
    <t>A20.2</t>
  </si>
  <si>
    <t>Electronic Copy of Geophysical Report (PDF)</t>
  </si>
  <si>
    <t>A22</t>
  </si>
  <si>
    <t>Digital field/engineering logs in AGS transfer format</t>
  </si>
  <si>
    <t>A23</t>
  </si>
  <si>
    <t>Digital laboratory test data in AGS transfer files</t>
  </si>
  <si>
    <t>A23.1</t>
  </si>
  <si>
    <t>Combined digital field/engineering logs and laboratory test data in AGS transfer format</t>
  </si>
  <si>
    <t>A23.2</t>
  </si>
  <si>
    <t>Provision of raw CPT digital data</t>
  </si>
  <si>
    <t>Sum</t>
  </si>
  <si>
    <t>A24</t>
  </si>
  <si>
    <t>Digital copy of trial pit, slit trench or core photographs</t>
  </si>
  <si>
    <t>Fieldwork Items at Reduced VAT Rate</t>
  </si>
  <si>
    <t>A25</t>
  </si>
  <si>
    <t>Storage of samples (geotechnical or environmental) following completion of fieldworks</t>
  </si>
  <si>
    <t>wk</t>
  </si>
  <si>
    <t>A26</t>
  </si>
  <si>
    <t>Storage of core boxes following completion of fieldworks</t>
  </si>
  <si>
    <t>A27</t>
  </si>
  <si>
    <t>Provision of water supply for the fieldworks</t>
  </si>
  <si>
    <t>A28</t>
  </si>
  <si>
    <t>Provision of Insurances</t>
  </si>
  <si>
    <t>A29</t>
  </si>
  <si>
    <t>Provision of Performance Bond</t>
  </si>
  <si>
    <t>A30</t>
  </si>
  <si>
    <t>Perform the role of PSCS</t>
  </si>
  <si>
    <t>A31</t>
  </si>
  <si>
    <t>Contractor liaison with external bodies to obtain road opening licence, foreshore licence for marine investigations etc. (specify)</t>
  </si>
  <si>
    <t>A31.1</t>
  </si>
  <si>
    <t>Contractor liaison with external bodies (landowner engagement) as detailed in Schedule S.1.8</t>
  </si>
  <si>
    <t>Page 2 Subtotal Section A                            (Fieldwork / incurring VAT rate 13.5%)</t>
  </si>
  <si>
    <t>Page 1 Subtotal Section A Brought Forward                           (Fieldwork / incurring VAT rate 13.5%)</t>
  </si>
  <si>
    <t>Page 2 Subtotal Section A      (Laboratory &amp; Reporting / incurring VAT rate 23.0%)</t>
  </si>
  <si>
    <t>Page 1 Subtotal Section A Brought Forward     (Laboratory &amp; Reporting / incurring VAT rate 23.0%)</t>
  </si>
  <si>
    <t>Subtotal Section A, carried to Summary</t>
  </si>
  <si>
    <t>B</t>
  </si>
  <si>
    <t>Cable percussion boring  (cable tool or percussive boring using minimum of 150mm diameter casing)</t>
  </si>
  <si>
    <t xml:space="preserve">B1 </t>
  </si>
  <si>
    <t>Move boring plant and equipment to the site of each exploratory hole and set up</t>
  </si>
  <si>
    <t xml:space="preserve">nr </t>
  </si>
  <si>
    <t xml:space="preserve">B2 </t>
  </si>
  <si>
    <t>Extra over Item B1 for setting up on a slope of gradient greater than 20%</t>
  </si>
  <si>
    <t>r/o</t>
  </si>
  <si>
    <t xml:space="preserve">B3 </t>
  </si>
  <si>
    <t>Hand digging and CAT scan at borehole location to confirm absence of utility ducts (maximum depth of 1.20m or lesser if ground is assessed as potentially unstable)</t>
  </si>
  <si>
    <t xml:space="preserve">B4 </t>
  </si>
  <si>
    <t>Advance borehole between existing ground level and 10 m depth</t>
  </si>
  <si>
    <t>m</t>
  </si>
  <si>
    <t xml:space="preserve">B5 </t>
  </si>
  <si>
    <t>As Item B4 but between 10 and 20 m depth</t>
  </si>
  <si>
    <t xml:space="preserve">B6 </t>
  </si>
  <si>
    <t>As Item B4 but between 20 and 30 m depth</t>
  </si>
  <si>
    <t xml:space="preserve">B7 </t>
  </si>
  <si>
    <t>As Item B4 but between 30 and 40 m depth</t>
  </si>
  <si>
    <t xml:space="preserve">B8 </t>
  </si>
  <si>
    <t>As Item B4 but between 40 and 50 m depth</t>
  </si>
  <si>
    <t xml:space="preserve">B9 </t>
  </si>
  <si>
    <t>Advance borehole through hard stratum or obstruction</t>
  </si>
  <si>
    <t>h</t>
  </si>
  <si>
    <t xml:space="preserve">B10 </t>
  </si>
  <si>
    <t>Provide aquifer protection measures at a single aquiclude/aquifer boundary or cross-contamination control measures at a single soil boundary in a borehole</t>
  </si>
  <si>
    <t xml:space="preserve">B11 </t>
  </si>
  <si>
    <t>Backfill borehole with cement/bentonite grout or bentonite pellets  (where standpipe or piezometer is not installed)</t>
  </si>
  <si>
    <t>INCL. IN I1</t>
  </si>
  <si>
    <t xml:space="preserve">B12 </t>
  </si>
  <si>
    <t>Standing time for borehole plant, equipment and crew</t>
  </si>
  <si>
    <t>Dynamic sampling (window and windowless sampling)</t>
  </si>
  <si>
    <t>B13</t>
    <phoneticPr fontId="15" type="noConversion"/>
  </si>
  <si>
    <t>Move dynamic sampling  plant and equipment to the site of each exploratory hole and set up</t>
  </si>
  <si>
    <t>B14</t>
    <phoneticPr fontId="15" type="noConversion"/>
  </si>
  <si>
    <t>B15</t>
  </si>
  <si>
    <t>Hand digging and CAT scan at dynamic sampling location to confirm absence of utility ducts (maximum depth of 1.20m or lesser if ground is assessed as potentially unstable)</t>
  </si>
  <si>
    <t>B16</t>
  </si>
  <si>
    <t>Break out surface obstruction where present</t>
  </si>
  <si>
    <t>B17</t>
  </si>
  <si>
    <t>Dynamic sampling between 0 and 5m depth</t>
  </si>
  <si>
    <t>B18</t>
  </si>
  <si>
    <t>Dynamic sampling between 5 and 10m depth</t>
  </si>
  <si>
    <t>B19</t>
  </si>
  <si>
    <t>Dynamic sampling &gt;10m as instructed by Investigation Supervisor</t>
  </si>
  <si>
    <t>B20</t>
  </si>
  <si>
    <t>Standing time for dynamic sampling plant, equipment and crew</t>
  </si>
  <si>
    <t>B21</t>
  </si>
  <si>
    <t>Backfill dynamic sample borehole with cement/bentonite grout or bentonite pellets  (where standpipe or piezometer is not installed)</t>
  </si>
  <si>
    <t>Reinstatement of cable percussive borehole and dynamic sampling borehole</t>
  </si>
  <si>
    <t>B22</t>
  </si>
  <si>
    <t>Reinstatement of gravel hardstanding</t>
  </si>
  <si>
    <r>
      <t>m</t>
    </r>
    <r>
      <rPr>
        <vertAlign val="superscript"/>
        <sz val="9"/>
        <rFont val="Arial"/>
        <family val="2"/>
      </rPr>
      <t>2</t>
    </r>
  </si>
  <si>
    <t>B23</t>
  </si>
  <si>
    <t>Reinstatement of asphalt / bituminous pavement</t>
  </si>
  <si>
    <t>B24</t>
  </si>
  <si>
    <t>Reinstatement of grass areas</t>
  </si>
  <si>
    <t>B25</t>
  </si>
  <si>
    <t>Provision of stock proof fencing to borehole or dynamic sample work area</t>
  </si>
  <si>
    <t>B26</t>
  </si>
  <si>
    <t>Disposal of excess or surplus inert arisings from cable percussion boring or dynamic sampling (where standpipe or piezometer is not installed)</t>
  </si>
  <si>
    <r>
      <t>m</t>
    </r>
    <r>
      <rPr>
        <vertAlign val="superscript"/>
        <sz val="9"/>
        <color indexed="8"/>
        <rFont val="Arial"/>
        <family val="2"/>
      </rPr>
      <t>3</t>
    </r>
  </si>
  <si>
    <t>B27.1</t>
  </si>
  <si>
    <t>Reinstatement of reinforced concrete pavement</t>
  </si>
  <si>
    <t>B27.2</t>
  </si>
  <si>
    <t>Reinstatement of paving slabs or bricks.</t>
  </si>
  <si>
    <t>B27.3</t>
  </si>
  <si>
    <t>Repair of road markings</t>
  </si>
  <si>
    <t>Subtotal Section B, carried to Summary</t>
  </si>
  <si>
    <t>C</t>
  </si>
  <si>
    <t>Rotary boring</t>
  </si>
  <si>
    <t>Hand augering</t>
  </si>
  <si>
    <t xml:space="preserve">C1 </t>
  </si>
  <si>
    <t>Bring hand auger equipment to the position of each exploratory hole</t>
  </si>
  <si>
    <t>C1.1</t>
  </si>
  <si>
    <t>Hand digging and CAT scan at the location to confirm absence of utility ducts (maximum depth of 1.20m or lesser if ground is assessed as potentially unstable)</t>
  </si>
  <si>
    <t xml:space="preserve">C2 </t>
  </si>
  <si>
    <t>Bore with hand auger from existing ground level to 2 m depth</t>
  </si>
  <si>
    <t xml:space="preserve">C3 </t>
  </si>
  <si>
    <t>As Item C2 but between 2 and 4 m depth</t>
  </si>
  <si>
    <t xml:space="preserve">C4 </t>
  </si>
  <si>
    <t>Standing time for hand auger equipment and crew</t>
  </si>
  <si>
    <t xml:space="preserve">C5 </t>
  </si>
  <si>
    <t>Provision of hand augering equipment and crew for augering as directed by the Investigation Supervisor; maximum depth 4 m</t>
  </si>
  <si>
    <t xml:space="preserve">day </t>
  </si>
  <si>
    <t xml:space="preserve">C6 </t>
  </si>
  <si>
    <t xml:space="preserve">Backfill hand auger hole with cement/bentonite grout or bentonite pellets. </t>
  </si>
  <si>
    <t>Continuous ﬂight and hollow-stem ﬂight augering</t>
  </si>
  <si>
    <t xml:space="preserve">C7 </t>
  </si>
  <si>
    <t>Move mechanical augering plant and equipment to the site of each exploratory hole and set up</t>
  </si>
  <si>
    <t>C7.1</t>
  </si>
  <si>
    <t xml:space="preserve">C8 </t>
  </si>
  <si>
    <t>Extra over Item C7 for setting up on a slope of gradient greater than 20%</t>
  </si>
  <si>
    <t xml:space="preserve">C9 </t>
  </si>
  <si>
    <t>Break out surface obstructions where present at auger hole</t>
  </si>
  <si>
    <t xml:space="preserve">C10 </t>
  </si>
  <si>
    <t>Standing time for rotary auger equipment and crew</t>
  </si>
  <si>
    <t xml:space="preserve">C11 </t>
  </si>
  <si>
    <t>Auger in materials other than hard strata at the specified diameter between existing ground level and 10 m depth</t>
  </si>
  <si>
    <t xml:space="preserve">C12 </t>
  </si>
  <si>
    <t>As Item C11 but between 10 and 20 m depth</t>
  </si>
  <si>
    <t xml:space="preserve">C13 </t>
  </si>
  <si>
    <t>As Item C11 but between 20 and 30 m depth</t>
  </si>
  <si>
    <t xml:space="preserve">C14 </t>
  </si>
  <si>
    <t>Backfill auger hole with cement/bentonite grout or bentonite pellets</t>
  </si>
  <si>
    <t>Rotary drilling with and without core recovery</t>
  </si>
  <si>
    <t xml:space="preserve">C15 </t>
  </si>
  <si>
    <t>Move rotary drilling plant and equipment to the site of each exploratory drillhole and set up on  gradient less than 20%</t>
  </si>
  <si>
    <t>C15.1</t>
  </si>
  <si>
    <t>C16</t>
  </si>
  <si>
    <t>Extra over Item C15 for setting up drilling plant on gradient greater than 20%</t>
  </si>
  <si>
    <t>C17</t>
  </si>
  <si>
    <t>Hand digging and CAT scan at rotary drillhole location to confirm absence of utility ducts (maximum depth of 1.20m or lesser if ground is assessed as potentially unstable)</t>
  </si>
  <si>
    <t xml:space="preserve">C18 </t>
  </si>
  <si>
    <t>Break out surface obstructions where present at exploratory drillhole</t>
  </si>
  <si>
    <t xml:space="preserve">C19 </t>
  </si>
  <si>
    <t>Standing time for rotary drilling plant, equipment and crew</t>
  </si>
  <si>
    <t xml:space="preserve">C20 </t>
  </si>
  <si>
    <t>Provide aquifer protection measures at a single aquiclude/aquifer boundary in a drillhole</t>
  </si>
  <si>
    <t>INCL. IN B10</t>
  </si>
  <si>
    <t xml:space="preserve">Drilling without cores </t>
  </si>
  <si>
    <t xml:space="preserve">C21 </t>
  </si>
  <si>
    <t xml:space="preserve">Rotary drill in materials other than hard strata at the specified diameter, from which cores are not required, between 0 and 10 m depth (openhole drilling) </t>
  </si>
  <si>
    <t xml:space="preserve">C22 </t>
  </si>
  <si>
    <t>As Item C21 but between 10 and 20m depth</t>
  </si>
  <si>
    <t xml:space="preserve">C23 </t>
  </si>
  <si>
    <t>As Item C21 but between 20 and 30m depth</t>
  </si>
  <si>
    <t xml:space="preserve">C24 </t>
  </si>
  <si>
    <t>As Item C21 but between 30 and 40m depth</t>
  </si>
  <si>
    <t xml:space="preserve">C25 </t>
  </si>
  <si>
    <t>As Item C21 but between 40 and 50m depth</t>
  </si>
  <si>
    <t xml:space="preserve">C26 </t>
  </si>
  <si>
    <t>Extra over Items C21 to C25 for inclined rotary drillhole</t>
  </si>
  <si>
    <t xml:space="preserve">C27 </t>
  </si>
  <si>
    <t>Rotary drill in hard strata at the specified diameter, from which cores are not required, between 0 and 10 m depth</t>
  </si>
  <si>
    <t xml:space="preserve">C28 </t>
  </si>
  <si>
    <t>As Item C27 but between 10 and 20m depth</t>
  </si>
  <si>
    <t xml:space="preserve">C29 </t>
  </si>
  <si>
    <t>As Item C27 but between 20 and 30m depth</t>
  </si>
  <si>
    <t xml:space="preserve">C30 </t>
  </si>
  <si>
    <t>As Item C27 but between 30 and 40m depth</t>
  </si>
  <si>
    <t xml:space="preserve">C31 </t>
  </si>
  <si>
    <t>As Item C27 but between 40 and 50m depth</t>
  </si>
  <si>
    <t xml:space="preserve">C32 </t>
  </si>
  <si>
    <t>Extra over Items C27 to C31 for inclined drillhole</t>
  </si>
  <si>
    <t xml:space="preserve">C33 </t>
  </si>
  <si>
    <t>Backfill rotary drillhole with cement/bentonite grout or bentonite pellets (where standpipe or piezometer is not installed)</t>
  </si>
  <si>
    <t xml:space="preserve">Drilling to obtain cores </t>
  </si>
  <si>
    <t xml:space="preserve">C34 </t>
  </si>
  <si>
    <t>Rotary drill in materials other than hard strata to obtain cores of the specified diameter between 0 and 10 m depth</t>
  </si>
  <si>
    <t xml:space="preserve">C35 </t>
  </si>
  <si>
    <t>As Item C34 but between 10 and 20m depth</t>
  </si>
  <si>
    <t xml:space="preserve">C36 </t>
  </si>
  <si>
    <t>As Item C34 but between 20 and 30m depth</t>
  </si>
  <si>
    <t xml:space="preserve">C37 </t>
  </si>
  <si>
    <t>As Item C34 but between 30 and 40m depth</t>
  </si>
  <si>
    <t xml:space="preserve">C38 </t>
  </si>
  <si>
    <t>As Item C34 but between 40 and 50m depth</t>
  </si>
  <si>
    <t>Page 1 Subtotal Section C, carried forward</t>
  </si>
  <si>
    <t>Rotary Drilling (continued)</t>
  </si>
  <si>
    <t xml:space="preserve">C39 </t>
  </si>
  <si>
    <t>Extra over Items C34 to C38 for use of semi-rigid core liner</t>
  </si>
  <si>
    <t xml:space="preserve">C40 </t>
  </si>
  <si>
    <t>Extra over Items C34 to C38 for coring inclined rotary drillhole</t>
  </si>
  <si>
    <t xml:space="preserve">C41 </t>
  </si>
  <si>
    <t>Rotary drill in hard strata to obtain cores of the specified diameter between existing ground level and 10m depth</t>
  </si>
  <si>
    <t xml:space="preserve">C42 </t>
  </si>
  <si>
    <t>As Item C41 but between 10 and 20m depth</t>
  </si>
  <si>
    <t xml:space="preserve">C43 </t>
  </si>
  <si>
    <t>As Item C41 but between 20 and 30m depth</t>
  </si>
  <si>
    <t xml:space="preserve">C44 </t>
  </si>
  <si>
    <t>As Item C41 but between 30 and 40m depth</t>
  </si>
  <si>
    <t xml:space="preserve">C45 </t>
  </si>
  <si>
    <t>As Item C41 but between 40 and 50m depth</t>
  </si>
  <si>
    <t xml:space="preserve">C46 </t>
  </si>
  <si>
    <t>Extra over Items C41 to C45 for use of semi-rigid liner</t>
  </si>
  <si>
    <t xml:space="preserve">C47 </t>
  </si>
  <si>
    <t>Extra over Items C41 to C45 for coring inclined rotary drillhole</t>
  </si>
  <si>
    <t xml:space="preserve">C48 </t>
  </si>
  <si>
    <t>Backfill rotary drillhole with cement/bentonite grout or bentonite pellets (where standpipe or piezometer is not required)</t>
  </si>
  <si>
    <t xml:space="preserve">C49 </t>
  </si>
  <si>
    <t>Core box to be retained by client</t>
  </si>
  <si>
    <t>Rotary percussive drilling (Odex / Symmetrix)</t>
  </si>
  <si>
    <t xml:space="preserve">C50 </t>
  </si>
  <si>
    <t>Move rotary percussive drilling plant and equipment to the site of each drill hole and set up</t>
  </si>
  <si>
    <t xml:space="preserve">C51 </t>
  </si>
  <si>
    <t>Extra over Item C50 for setting up on a slope of gradient greater than 20%</t>
  </si>
  <si>
    <t xml:space="preserve">C52 </t>
  </si>
  <si>
    <t>Rotary percussive drill at the specified diameter in any material between 0 and 10 m depth</t>
  </si>
  <si>
    <t xml:space="preserve">C53 </t>
  </si>
  <si>
    <t>As Item C52 but between 10 and 20m depth</t>
  </si>
  <si>
    <t xml:space="preserve">C54 </t>
  </si>
  <si>
    <t>As Item C52 but between 20 and 30m depth</t>
  </si>
  <si>
    <t xml:space="preserve">C55 </t>
  </si>
  <si>
    <t>As Item C52 but between 30 and 40m depth</t>
  </si>
  <si>
    <t xml:space="preserve">C56 </t>
  </si>
  <si>
    <t>As Item C52 but between 40 and 50m depth</t>
  </si>
  <si>
    <t xml:space="preserve">C57 </t>
  </si>
  <si>
    <t>Standing time for rotary percussive drilling plant, equipment and crew</t>
  </si>
  <si>
    <t xml:space="preserve">C58 </t>
  </si>
  <si>
    <t>Backfill rotary percussive drillhole with cement/bentonite grout or bentonite pellets (where standpipe or piezometer is not installed)</t>
  </si>
  <si>
    <t>Geobor S Rotary Drilling</t>
  </si>
  <si>
    <t xml:space="preserve">C59 </t>
  </si>
  <si>
    <t>Move drilling plant and equipment to the site of each exploratory location and set up equipment  (including recirculation tanks)</t>
  </si>
  <si>
    <t xml:space="preserve">C60 </t>
  </si>
  <si>
    <t>Hand digging and CAT scan at Geobor drillhole location to confirm absence of utility ducts (maximum depth of 1.20m or lesser if ground is assessed as potentially unstable)</t>
  </si>
  <si>
    <t xml:space="preserve">C61 </t>
  </si>
  <si>
    <t>Provision of biodegradable polymer gel (drilling fluid) for Geobor S coring</t>
  </si>
  <si>
    <t xml:space="preserve">C62 </t>
  </si>
  <si>
    <t xml:space="preserve">C63 </t>
  </si>
  <si>
    <t>Standing time for Geobor S drilling plant, equipment and crew</t>
  </si>
  <si>
    <t>Geobor S Rotary Coring (to produce 102mm diameter cores)</t>
  </si>
  <si>
    <t xml:space="preserve">C64 </t>
  </si>
  <si>
    <t>Rotary openhole drilling without core recovery to install casing prior to Geobor coring (nominally 1.5m)</t>
  </si>
  <si>
    <t xml:space="preserve">C65 </t>
  </si>
  <si>
    <t>Rotary Drilling with Geobor S equipment to recover cores of overburden material using polymer gel/mud drilling fluid in depth range 0 to 10m</t>
  </si>
  <si>
    <t xml:space="preserve">C66 </t>
  </si>
  <si>
    <t>As Item C65 but between 10 and 20m depth</t>
  </si>
  <si>
    <t xml:space="preserve">C67 </t>
  </si>
  <si>
    <t>As Item C65 but between 20 and 30m depth</t>
  </si>
  <si>
    <t xml:space="preserve">C68 </t>
  </si>
  <si>
    <t>As Item C65 but between 30 and 40m depth</t>
  </si>
  <si>
    <t xml:space="preserve">C69 </t>
  </si>
  <si>
    <t>As Item C65 but between 40 and 50m depth</t>
  </si>
  <si>
    <t xml:space="preserve">C70 </t>
  </si>
  <si>
    <t>Rotary Drilling using Geobor S equipment to recover cores in bedrock formation(s) using polymer gel/mud drilling fluid in depth range 0 to 10m</t>
  </si>
  <si>
    <t xml:space="preserve">C71 </t>
  </si>
  <si>
    <t>As Item C70 but between 10 and 20m depth</t>
  </si>
  <si>
    <t xml:space="preserve">C72 </t>
  </si>
  <si>
    <t>As Item C70 but between 20 and 30m depth</t>
  </si>
  <si>
    <t xml:space="preserve">C73 </t>
  </si>
  <si>
    <t>As Item C70 but between 30 and 40m depth</t>
  </si>
  <si>
    <t xml:space="preserve">C74 </t>
  </si>
  <si>
    <t>As Item C70 but between 40 and 50m depth</t>
  </si>
  <si>
    <t xml:space="preserve">C75 </t>
  </si>
  <si>
    <t>Extra over Items C64 to C74 for inclined Geobor S drillhole (maximum of 20 degrees from the vertical)</t>
  </si>
  <si>
    <t>Page 2 Subtotal Section C, carried forward</t>
  </si>
  <si>
    <t>Geobor S Rotary Drilling - Additional Items</t>
  </si>
  <si>
    <t xml:space="preserve">C76 </t>
  </si>
  <si>
    <t>Backfill Geobor S drillhole with cement/bentonite grout or bentonite pellets (where standpipe or piezometer is not installed)</t>
  </si>
  <si>
    <t xml:space="preserve">C77 </t>
  </si>
  <si>
    <t>Provision of semi rigid core liner for Items C64 - C75</t>
  </si>
  <si>
    <t xml:space="preserve">C78 </t>
  </si>
  <si>
    <t>Provision of core boxes (2m of Geobor S core per box)</t>
  </si>
  <si>
    <t xml:space="preserve">C79 </t>
  </si>
  <si>
    <t>Disposal of Geobor S drilling supernatant flush returns (contained in the recirculation tanks) where permitted on site. Note disposal areas / locations to be recorded and photographed by contractor</t>
  </si>
  <si>
    <t xml:space="preserve">C80 </t>
  </si>
  <si>
    <t>Disposal of Geobor S  drilling supernatant flush returns (contained in the recirculation tanks) to landfill by tanker where on site disposal is not permitted. Note tanker delivery dockets to be retained by the Contractor</t>
  </si>
  <si>
    <t>TBC by Contractor</t>
  </si>
  <si>
    <t xml:space="preserve">Reinstatement of Rotary Drillholes </t>
  </si>
  <si>
    <t xml:space="preserve">C81 </t>
  </si>
  <si>
    <r>
      <t>m</t>
    </r>
    <r>
      <rPr>
        <vertAlign val="superscript"/>
        <sz val="9"/>
        <color indexed="8"/>
        <rFont val="Arial"/>
        <family val="2"/>
      </rPr>
      <t>2</t>
    </r>
  </si>
  <si>
    <t>Incl. in B22-27</t>
  </si>
  <si>
    <t xml:space="preserve">C82 </t>
  </si>
  <si>
    <t>Reinstatement of asphalt/bituminous pavement</t>
  </si>
  <si>
    <t xml:space="preserve">C83 </t>
  </si>
  <si>
    <t>C84</t>
  </si>
  <si>
    <t>Provision of stock proof fencing to rotary drilling works area</t>
  </si>
  <si>
    <t>C85</t>
  </si>
  <si>
    <t>Disposal of excess or surplus inert arisings from rotary drilling operations (where standpipe or piezometer is not installed)</t>
  </si>
  <si>
    <t>C87.1</t>
  </si>
  <si>
    <t>C87.2</t>
  </si>
  <si>
    <t>C87.3</t>
  </si>
  <si>
    <t>Page 3, Subtotal Section C</t>
  </si>
  <si>
    <t>Page 1 Subtotal Section C, brought forward</t>
  </si>
  <si>
    <t>Page 2 Subtotal Section C, brought forward</t>
  </si>
  <si>
    <t>Subtotal Section C, carried to Summary</t>
  </si>
  <si>
    <t>D</t>
  </si>
  <si>
    <t>Pitting and Trenching</t>
  </si>
  <si>
    <t>Inspection Pits</t>
  </si>
  <si>
    <t xml:space="preserve">D1 </t>
  </si>
  <si>
    <t>Excavate inspection pit by hand to 1.2m depth</t>
  </si>
  <si>
    <t>D1.1</t>
  </si>
  <si>
    <t>Completed CAT scan and hand dug inspection pit at the location to confirm absence of utility ducts (maximum depth of 1.20m or lesser if ground is assessed as potentially unstable)</t>
  </si>
  <si>
    <t xml:space="preserve">D2 </t>
  </si>
  <si>
    <t>Extra over Item Dl for breaking out surface obstructions</t>
  </si>
  <si>
    <t>Trial pits and trenches (non paved areas)</t>
  </si>
  <si>
    <t xml:space="preserve">D3 </t>
  </si>
  <si>
    <t>Move equipment to the site of each trial pit or trench of not greater than 4.5m depth</t>
  </si>
  <si>
    <t xml:space="preserve">D4 </t>
  </si>
  <si>
    <t>Extra over Item D3 for setting up on a slope of gradient greater than 20%</t>
  </si>
  <si>
    <t xml:space="preserve">D5 </t>
  </si>
  <si>
    <t>Extra over Item D3 for trial pit or trench between 4.5 and 6m depth</t>
  </si>
  <si>
    <t xml:space="preserve">D6 </t>
  </si>
  <si>
    <t>Excavate trial pit between existing ground level and 3.0m depth</t>
  </si>
  <si>
    <t xml:space="preserve">D7 </t>
  </si>
  <si>
    <t>As Item D6 but between 3.0 and 4.5m depth</t>
  </si>
  <si>
    <t xml:space="preserve">D8 </t>
  </si>
  <si>
    <t>As Item D6 but between 4.5 and 6m depth</t>
  </si>
  <si>
    <t xml:space="preserve">D9 </t>
  </si>
  <si>
    <t>Excavate trial trench between existing ground level and 3.0m depth</t>
  </si>
  <si>
    <r>
      <t>m</t>
    </r>
    <r>
      <rPr>
        <vertAlign val="superscript"/>
        <sz val="9"/>
        <color indexed="8"/>
        <rFont val="Arial"/>
        <family val="2"/>
      </rPr>
      <t>3</t>
    </r>
    <r>
      <rPr>
        <sz val="9"/>
        <color indexed="8"/>
        <rFont val="Arial"/>
        <family val="2"/>
      </rPr>
      <t xml:space="preserve"> </t>
    </r>
  </si>
  <si>
    <t xml:space="preserve">D10 </t>
  </si>
  <si>
    <t>As Item D9 between 3.0 and 4.5m in depth</t>
  </si>
  <si>
    <t xml:space="preserve">D11 </t>
  </si>
  <si>
    <t>As Item D9 between 4.5 and 6m depth</t>
  </si>
  <si>
    <t>Trial pits and trenches (paved areas)</t>
  </si>
  <si>
    <t>D12</t>
    <phoneticPr fontId="15" type="noConversion"/>
  </si>
  <si>
    <t>Set up trial pit in road area to include erection of traffic management systems (works supervised by  Engineer/Geologist with valid CSCS Card  for Signing, Lighting and Guarding at Roadworks)</t>
  </si>
  <si>
    <t>D13</t>
    <phoneticPr fontId="15" type="noConversion"/>
  </si>
  <si>
    <t>Set up at slit trench in road area to include erection of traffic management systems (works supervised by Engineer/Geologist with valid CSCS Card  for Signing, Lighting and Guarding at Roadworks)</t>
  </si>
  <si>
    <t>D14</t>
    <phoneticPr fontId="15" type="noConversion"/>
  </si>
  <si>
    <t>Saw cut paved areas in advance of works</t>
  </si>
  <si>
    <t>lin m</t>
  </si>
  <si>
    <t>D15</t>
    <phoneticPr fontId="15" type="noConversion"/>
  </si>
  <si>
    <t>Breaking out hard material or surface obstructions</t>
  </si>
  <si>
    <t>D16</t>
    <phoneticPr fontId="15" type="noConversion"/>
  </si>
  <si>
    <t>Excavate trial pit in paved areas between ground level and 1.20m depth (works by either hand excavation or hand assisted machine excavation)</t>
  </si>
  <si>
    <t>D17</t>
    <phoneticPr fontId="15" type="noConversion"/>
  </si>
  <si>
    <t>As D16 but depth range 1.2 to 3.0m</t>
  </si>
  <si>
    <t>D18</t>
    <phoneticPr fontId="15" type="noConversion"/>
  </si>
  <si>
    <t>Excavate slit trench in paved areas between ground level and 1.2m depth (works by either hand excavation or hand assisted machine excavation)</t>
  </si>
  <si>
    <t>D19</t>
    <phoneticPr fontId="15" type="noConversion"/>
  </si>
  <si>
    <t>As Item D18 but depth range 1.2 to 3.0m</t>
  </si>
  <si>
    <t>D20</t>
  </si>
  <si>
    <t>Standing time for excavation plant, equipment and crew for machine dug trial pit or trench</t>
  </si>
  <si>
    <t>D20.1</t>
  </si>
  <si>
    <t>Standing time for excavation plant, equipment and crew for slit trenches</t>
  </si>
  <si>
    <t>Observation pits and trenches</t>
  </si>
  <si>
    <t>D21</t>
  </si>
  <si>
    <t>Move equipment to the site of each observation pit or trench of not greater than 4.5m depth</t>
  </si>
  <si>
    <t>D22</t>
  </si>
  <si>
    <t>Extra over Item D21 setting up on a slope of gradient greater than 20%</t>
  </si>
  <si>
    <t>D23</t>
  </si>
  <si>
    <t>Extra over Item D21 for trial pit or trench between 4.5 and 6m depth</t>
  </si>
  <si>
    <t>D24</t>
  </si>
  <si>
    <t>Excavate observation pit between existing ground level and 3.0m depth</t>
  </si>
  <si>
    <t>D25</t>
  </si>
  <si>
    <t>As Item D24 but between 3.0 and 4.5m depth</t>
  </si>
  <si>
    <t>D26</t>
  </si>
  <si>
    <t>As Item D24 but between 4.5 and 6m depth</t>
  </si>
  <si>
    <t>D27</t>
  </si>
  <si>
    <t>Extra over Item D24 for hand excavation</t>
  </si>
  <si>
    <t>D28</t>
  </si>
  <si>
    <t>Excavate observation trench between existing ground level and 3.0m depth</t>
  </si>
  <si>
    <t>D29</t>
  </si>
  <si>
    <t>As Item D28 but between 3.0 and 4.5m depth</t>
  </si>
  <si>
    <t>D30</t>
  </si>
  <si>
    <t>As Item D28 but between 4.5 and 6m depth</t>
  </si>
  <si>
    <t>D31</t>
  </si>
  <si>
    <t>Extra over Item D28 for hand excavation</t>
  </si>
  <si>
    <t>D32</t>
  </si>
  <si>
    <t>Extra over Items D24 to D26  for breaking out hard strata or obstructions</t>
  </si>
  <si>
    <t>D33</t>
  </si>
  <si>
    <t>Extra over Items D28 to D30 for breaking out hard strata or obstructions</t>
  </si>
  <si>
    <t>D34</t>
  </si>
  <si>
    <t>Standing time for excavation plant, equipment and crew for machine dug observation pit or trench</t>
  </si>
  <si>
    <t>D35</t>
  </si>
  <si>
    <t>Standing time for excavation plant, equipment and crew for hand dug observation pit or slit trench</t>
  </si>
  <si>
    <t>Page 1 Subtotal Section D, carried forward</t>
  </si>
  <si>
    <t>Pitting and Trenching (continued)</t>
  </si>
  <si>
    <t xml:space="preserve">Daily provision of pitting crew and equipment  </t>
  </si>
  <si>
    <t>D36</t>
  </si>
  <si>
    <t xml:space="preserve">Provision of excavation plant equipment and crew for machine dug trial pits or trenches as directed by the Investigation Supervisor; maximum depth 3.0m </t>
  </si>
  <si>
    <t>D37</t>
  </si>
  <si>
    <t>As Item D36 but between 3.0 and 4.5m depth</t>
  </si>
  <si>
    <t>D38</t>
  </si>
  <si>
    <t>As Item D36 but between 4.5 and 6.0m depth</t>
  </si>
  <si>
    <t>D39</t>
  </si>
  <si>
    <t>Provision of excavation plant, equipment and crew for machine dug observation pit or trench as directed by the Investigation Supervisor (maximum depth 3.0m)</t>
  </si>
  <si>
    <t>D40</t>
  </si>
  <si>
    <t>As Item D39 between 3.0 and 4.5m depth</t>
  </si>
  <si>
    <t>D41</t>
  </si>
  <si>
    <t>As Item D39 between 4.5 and 6.0 m depth</t>
  </si>
  <si>
    <t>D42</t>
  </si>
  <si>
    <t>As Item D39 but for hand excavation</t>
  </si>
  <si>
    <t>D43</t>
  </si>
  <si>
    <t>Extra over Items D36-38 &amp; D39-D41 for breaking out hard strata or obstructions</t>
  </si>
  <si>
    <t>D43.1</t>
  </si>
  <si>
    <t>Extra over Items D36 – D38 &amp; D39- D41 for paved areas</t>
  </si>
  <si>
    <t>D43.2</t>
  </si>
  <si>
    <t>Extra over Items D36 – D38 &amp; D39-D41 to include erection of traffic management systems (works supervised by  Engineer/Geologist with valid CSCS Card  for Signing, Lighting and Guarding at Roadworks)</t>
  </si>
  <si>
    <t>General</t>
  </si>
  <si>
    <t>D44</t>
  </si>
  <si>
    <t>Bring pump to the position of each exploratory pit or trench</t>
  </si>
  <si>
    <t>D45</t>
  </si>
  <si>
    <t>Pump water from pit or trench</t>
  </si>
  <si>
    <t>D46</t>
  </si>
  <si>
    <t>Extra over Item D45 for temporary storage and disposal of contaminated groundwater from trial pit or trench</t>
  </si>
  <si>
    <t>D47</t>
  </si>
  <si>
    <t>Leave open observation pit or slit trench as instructed by Investigation Supervisor</t>
  </si>
  <si>
    <t>day</t>
  </si>
  <si>
    <t>D47.1</t>
  </si>
  <si>
    <t>Extra over D47 for provision of adequate safety fencing and security</t>
  </si>
  <si>
    <t>D48</t>
  </si>
  <si>
    <t>Leave open trial pit as instructed by Investigation Supervisor</t>
  </si>
  <si>
    <t>D48.1</t>
  </si>
  <si>
    <t>Extra over D48 for provision of adequate safety fencing and security</t>
  </si>
  <si>
    <t>Trial pit / slit trench backfill &amp; reinstatement works</t>
  </si>
  <si>
    <t>D49</t>
  </si>
  <si>
    <t>Backfill trial pit or trench excavation with arisings/ excavated materials</t>
  </si>
  <si>
    <t>nr</t>
    <phoneticPr fontId="15" type="noConversion"/>
  </si>
  <si>
    <t>D50</t>
  </si>
  <si>
    <t>Reinstate grassed surface to include replacing of sod and reseeding</t>
  </si>
  <si>
    <t xml:space="preserve">nr </t>
    <phoneticPr fontId="15" type="noConversion"/>
  </si>
  <si>
    <t>D51</t>
  </si>
  <si>
    <t>Backfill trenches and trial pits in paved areas with approved compacted imported granular fill (e.g. CL 804 sub-base)</t>
  </si>
  <si>
    <t>D52</t>
  </si>
  <si>
    <t>Backfill trenches and trial pits in paved areas with lean mix concrete</t>
  </si>
  <si>
    <t>D53</t>
  </si>
  <si>
    <t>D54</t>
  </si>
  <si>
    <t>lin m</t>
    <phoneticPr fontId="15" type="noConversion"/>
  </si>
  <si>
    <t>D55</t>
  </si>
  <si>
    <t>Disposal of excess or surplus inert arisings from trial pits or trenches (where imported granular fill or lean mix concrete is used as backfill)</t>
  </si>
  <si>
    <t>D56.1</t>
  </si>
  <si>
    <t>D56.2</t>
  </si>
  <si>
    <t>Page 2 Subtotal, Section D</t>
  </si>
  <si>
    <t>Page 1 Subtotal Section D, brought forward</t>
  </si>
  <si>
    <t>Subtotal Section D, carried to Summary</t>
  </si>
  <si>
    <t>E</t>
  </si>
  <si>
    <t>Sampling and monitoring during intrusive investigation</t>
  </si>
  <si>
    <t>Samples for geotechnical analysis</t>
  </si>
  <si>
    <t xml:space="preserve">E1 </t>
  </si>
  <si>
    <t>Jar sample</t>
  </si>
  <si>
    <t xml:space="preserve">E2 </t>
  </si>
  <si>
    <t>Tub sample</t>
  </si>
  <si>
    <t xml:space="preserve">E3 </t>
  </si>
  <si>
    <t xml:space="preserve">Bulk sample </t>
  </si>
  <si>
    <t>E4</t>
  </si>
  <si>
    <t>Large bulk sample</t>
  </si>
  <si>
    <t>E5</t>
  </si>
  <si>
    <t>Open-tube thick-walled sample</t>
  </si>
  <si>
    <t>E6</t>
  </si>
  <si>
    <t>Open-tube thin-walled sample</t>
  </si>
  <si>
    <t>E7</t>
  </si>
  <si>
    <t>Piston sample</t>
  </si>
  <si>
    <t>E8</t>
  </si>
  <si>
    <t>Groundwater sample</t>
  </si>
  <si>
    <t>E8.1</t>
  </si>
  <si>
    <t>Sampling as Item E5 in depth range 10 to 20m</t>
  </si>
  <si>
    <t>E8.2</t>
  </si>
  <si>
    <t>Sampling as Item E6 in depth range 20 to 30m</t>
  </si>
  <si>
    <t>E8.3</t>
  </si>
  <si>
    <t>Sampling as Item E7 in depth range 30 to 40m</t>
  </si>
  <si>
    <t>E9</t>
  </si>
  <si>
    <t>Ground gas sample</t>
  </si>
  <si>
    <t>E10</t>
  </si>
  <si>
    <t>Cut, prepare and protect core sub-sample</t>
  </si>
  <si>
    <t>E10.1</t>
  </si>
  <si>
    <t>Cut, prepare and protect core sub-sample on site in accordance with Annex 2.2</t>
  </si>
  <si>
    <t>Samples for environmental / contamination analysis</t>
  </si>
  <si>
    <t>E11</t>
  </si>
  <si>
    <t>Environmental / contamination sample for Suite E</t>
  </si>
  <si>
    <t>E12</t>
  </si>
  <si>
    <t>Environmental / contamination sample for Suite F</t>
  </si>
  <si>
    <t>E13</t>
  </si>
  <si>
    <t>Ground gas sample for Suite G</t>
  </si>
  <si>
    <t>E14</t>
  </si>
  <si>
    <t>Environmental / contamination sample for Suite H</t>
  </si>
  <si>
    <t>E15</t>
  </si>
  <si>
    <t>Environmental / contamination sample for Suite I</t>
  </si>
  <si>
    <t>E16</t>
  </si>
  <si>
    <t>Other specialist environmental / contamination sampling as specified by Investigation Supervisor  (Suite J)</t>
  </si>
  <si>
    <t>E17</t>
  </si>
  <si>
    <t>Herbicides &amp; Pesticides (Suite K)</t>
  </si>
  <si>
    <t>Subtotal Section E, carried to Summary</t>
  </si>
  <si>
    <t>F</t>
  </si>
  <si>
    <t>Dynamic probing (DPH)</t>
  </si>
  <si>
    <t xml:space="preserve">F1 </t>
  </si>
  <si>
    <t>Bring dynamic probe equipment (DPSH) to the site of each test location</t>
  </si>
  <si>
    <t xml:space="preserve">F2 </t>
  </si>
  <si>
    <t>Extra over Item F1 for setting up on a slope of gradient greater than 20%</t>
  </si>
  <si>
    <t xml:space="preserve">F3 </t>
  </si>
  <si>
    <t>Carry out dynamic probe test from 0 to 5m depth</t>
  </si>
  <si>
    <t xml:space="preserve">F4 </t>
  </si>
  <si>
    <t>As Item F3 but between 5 and 10m depth</t>
  </si>
  <si>
    <t xml:space="preserve">F5 </t>
  </si>
  <si>
    <t>As Item F3 but between 10 and 15m depth</t>
  </si>
  <si>
    <t xml:space="preserve">F6 </t>
  </si>
  <si>
    <t>Standing time for dynamic probe test equipment and crew</t>
  </si>
  <si>
    <t>Cone penetration testing</t>
  </si>
  <si>
    <t xml:space="preserve">F8 </t>
  </si>
  <si>
    <t>Bring static cone penetration test equipment to the site of each test location</t>
  </si>
  <si>
    <t xml:space="preserve">F9 </t>
  </si>
  <si>
    <t>Extra over Item F8 for setting up on a slope of gradient greater than 20%</t>
  </si>
  <si>
    <t xml:space="preserve">F10 </t>
  </si>
  <si>
    <t>Carry out static cone penetration test measuring both cone and sleeve resistance from existing ground level to 10m depth</t>
  </si>
  <si>
    <t xml:space="preserve">F11 </t>
  </si>
  <si>
    <t>As Item F10 but between 10 and 20m depth</t>
  </si>
  <si>
    <t xml:space="preserve">F12 </t>
  </si>
  <si>
    <t>As Item F10 but between 20 and 30m depth</t>
  </si>
  <si>
    <t xml:space="preserve">F13 </t>
  </si>
  <si>
    <t>As Item F10 but between 30 and 40m depth</t>
  </si>
  <si>
    <t xml:space="preserve">F14 </t>
  </si>
  <si>
    <t>Extra over Items F10 to F13 for use of piezocone</t>
  </si>
  <si>
    <t xml:space="preserve">F15 </t>
  </si>
  <si>
    <t>Extra over Items F10 to F13 for interpretation of CPT/CPTU data</t>
  </si>
  <si>
    <t xml:space="preserve">F16 </t>
  </si>
  <si>
    <t>Carry out dissipation test up to 1 hour duration</t>
  </si>
  <si>
    <t xml:space="preserve">F17 </t>
  </si>
  <si>
    <t>Extra over Item F16 for test duration exceeding 1 hour</t>
  </si>
  <si>
    <t xml:space="preserve">F18 </t>
  </si>
  <si>
    <t>Standing time for static cone penetration test equipment and crew</t>
  </si>
  <si>
    <t xml:space="preserve">F19 </t>
  </si>
  <si>
    <t>Extra over Items F10 to F13 for use of seismic cone</t>
  </si>
  <si>
    <t xml:space="preserve">F20 </t>
  </si>
  <si>
    <t>Carry out seismic cone test</t>
  </si>
  <si>
    <t xml:space="preserve">F21 </t>
  </si>
  <si>
    <t>Extra over Item F20 for interpretation of seismic cone data</t>
  </si>
  <si>
    <t xml:space="preserve">F22 </t>
  </si>
  <si>
    <t>Standing time for seismic cone test equipment and crew</t>
  </si>
  <si>
    <t>F22.1</t>
  </si>
  <si>
    <t>Provision of CPT equipment and operatives to the requirements of the contract specification</t>
  </si>
  <si>
    <t>Dynamic cone penetrometer</t>
  </si>
  <si>
    <t>F23.1</t>
  </si>
  <si>
    <t>Bring dynamic probe equipment (DPH) to the site of each test location</t>
  </si>
  <si>
    <t>F24.1</t>
  </si>
  <si>
    <t>F23.2</t>
  </si>
  <si>
    <t>F24.2</t>
  </si>
  <si>
    <t>F23.3</t>
  </si>
  <si>
    <t>F24.3</t>
  </si>
  <si>
    <t>F23.4</t>
  </si>
  <si>
    <t>Provision of dynamic probing equipment and crew for probing at locations as specified by the Investigation Supervisor (0 to 15m depth)</t>
  </si>
  <si>
    <t>Subtotal Section F, carried to Summary</t>
  </si>
  <si>
    <t>G</t>
  </si>
  <si>
    <t>Geophysical Surveying</t>
  </si>
  <si>
    <t>Land geophysical surveying</t>
  </si>
  <si>
    <t>G1</t>
  </si>
  <si>
    <t>Conduct and process Ground Penetrating Radar (GPR) profiles</t>
  </si>
  <si>
    <t>lin.m</t>
  </si>
  <si>
    <t>G2</t>
  </si>
  <si>
    <t>Conduct and process electro magnetic conductivity (EMC) profiles</t>
  </si>
  <si>
    <t>G3</t>
  </si>
  <si>
    <t>Conduct and process electrical resistivity tomography (ERT) profiles</t>
  </si>
  <si>
    <t>G4</t>
  </si>
  <si>
    <t>Conduct and process seismic refraction spreads (P or S wave)</t>
  </si>
  <si>
    <t xml:space="preserve">lin.m </t>
  </si>
  <si>
    <t>G5</t>
  </si>
  <si>
    <t>Conduct and process surface wave spreads (1D or 2D MASW)</t>
  </si>
  <si>
    <t>Borehole geophysical surveying</t>
  </si>
  <si>
    <t>G6</t>
  </si>
  <si>
    <t>Establish down-hole geophysical logging equipment and personnel to the site of each exploratory hole and set up at each location</t>
  </si>
  <si>
    <t>G7</t>
  </si>
  <si>
    <t>Conduct and process down the hole calliper, natural gamma, resistivity, sonic, ﬂuid temperature, conductivity and ﬂuid ﬂow logging</t>
  </si>
  <si>
    <t>G8</t>
  </si>
  <si>
    <t>Conduct  and process cross-hole seismic readings at specified intervals</t>
  </si>
  <si>
    <t>Marine (overwater) geophysical surveying</t>
  </si>
  <si>
    <t>G9</t>
  </si>
  <si>
    <t>Establish geophysical personnel and field equipment and demobilisation on completion</t>
  </si>
  <si>
    <t>G10</t>
  </si>
  <si>
    <t>Conduct and process echo sounding, side-scan sonar, magnetic, sub-bottom profile surveying</t>
  </si>
  <si>
    <t>Reporting</t>
  </si>
  <si>
    <t>G11.1</t>
  </si>
  <si>
    <t>Preliminary and final geophysical interpretation and factual report</t>
  </si>
  <si>
    <t>G12.1</t>
  </si>
  <si>
    <t>Provision of digital data</t>
  </si>
  <si>
    <t>Subtotal Section G, carried to Summary</t>
  </si>
  <si>
    <t>H</t>
  </si>
  <si>
    <t>In situ testing</t>
  </si>
  <si>
    <t>H1.1</t>
  </si>
  <si>
    <t>Standard penetration test in percussive borehole, depth range 0 to 10m</t>
  </si>
  <si>
    <t>H1.2</t>
  </si>
  <si>
    <t>Standard penetration test in percussive borehole, depth range 10 to 20m</t>
  </si>
  <si>
    <t>H1.3</t>
  </si>
  <si>
    <t>Standard penetration test in percussive borehole, depth range 20 to 30m</t>
  </si>
  <si>
    <t>H1.4</t>
  </si>
  <si>
    <t>Standard penetration test in percussive borehole, depth range 30 to 40m</t>
  </si>
  <si>
    <t>H2.1</t>
  </si>
  <si>
    <t>Standard penetration test in rotary drillhole, depth range 0 to 10m</t>
  </si>
  <si>
    <t>H2.2</t>
  </si>
  <si>
    <t>Standard penetration test in rotary drillhole, depth range 10 to 20m</t>
  </si>
  <si>
    <t>H2.3</t>
  </si>
  <si>
    <t>Standard penetration test in rotary drillhole, depth range 20 to 30m</t>
  </si>
  <si>
    <t>H2.4</t>
  </si>
  <si>
    <t>Standard penetration test in rotary drillhole, depth range 30 to 40m</t>
  </si>
  <si>
    <t>H1.1.A</t>
  </si>
  <si>
    <t>Standard penetration test in dynamic sampling hole, depth range 0 to 10m</t>
  </si>
  <si>
    <t>H1.2.A</t>
  </si>
  <si>
    <t>Standard penetration test in dynamic sampling hole, depth range 10 to 20m</t>
  </si>
  <si>
    <t xml:space="preserve">H3 </t>
  </si>
  <si>
    <t xml:space="preserve">In situ density testing </t>
  </si>
  <si>
    <t xml:space="preserve">H3.1 </t>
  </si>
  <si>
    <t>Small pouring cylinder method</t>
  </si>
  <si>
    <t xml:space="preserve">H3.2 </t>
  </si>
  <si>
    <t>Large pouring cylinder method</t>
  </si>
  <si>
    <t xml:space="preserve">H3.3 </t>
  </si>
  <si>
    <t xml:space="preserve">Water replacement method </t>
  </si>
  <si>
    <t xml:space="preserve">H3.4 </t>
  </si>
  <si>
    <t xml:space="preserve">Core cutter method </t>
  </si>
  <si>
    <t xml:space="preserve">H3.5 </t>
  </si>
  <si>
    <t xml:space="preserve">Nuclear gauge method </t>
  </si>
  <si>
    <t>Other tests</t>
  </si>
  <si>
    <t xml:space="preserve">H4 </t>
  </si>
  <si>
    <t>California Bearing Ratio by Plate bearing test by plunger method</t>
  </si>
  <si>
    <t>H4.1</t>
    <phoneticPr fontId="15" type="noConversion"/>
  </si>
  <si>
    <t>California Bearing Ratio by TRL DCP  Method</t>
  </si>
  <si>
    <t xml:space="preserve">H5 </t>
  </si>
  <si>
    <t xml:space="preserve">Vane shear strength test in borehole </t>
  </si>
  <si>
    <t xml:space="preserve">H6 </t>
  </si>
  <si>
    <t xml:space="preserve">Penetration vane test, penetration from ground level </t>
  </si>
  <si>
    <t xml:space="preserve">H7 </t>
  </si>
  <si>
    <t xml:space="preserve">Hand penetrometer test (set of 3 readings) </t>
  </si>
  <si>
    <t xml:space="preserve">H8 </t>
  </si>
  <si>
    <t>Hand vane test (set of 3 readings)</t>
  </si>
  <si>
    <t xml:space="preserve">H9 </t>
  </si>
  <si>
    <t>In situ geophysical techniques (resistivity and redox potential) for earthing analysis</t>
  </si>
  <si>
    <t xml:space="preserve">Permeability Testing </t>
  </si>
  <si>
    <t>H10</t>
  </si>
  <si>
    <t xml:space="preserve">Set up, execute and dismantle variable head permeability test in cable percussive  borehole </t>
  </si>
  <si>
    <t>H11</t>
  </si>
  <si>
    <t xml:space="preserve">Set up, execute and dismantle constant head permeability test in cable percussive borehole </t>
  </si>
  <si>
    <t>H12</t>
  </si>
  <si>
    <t>Set up, execute and dismantle variable head permeability test in rotary drillhole</t>
  </si>
  <si>
    <t>H13</t>
  </si>
  <si>
    <t>Set up, execute and dismantle constant head permeability test in rotary drillhole</t>
  </si>
  <si>
    <t>H14</t>
  </si>
  <si>
    <t>Set up, execute and dismantle variable head permeability test in standpipe or standpipe piezometer (Rising or Falling Method)</t>
  </si>
  <si>
    <t>H15</t>
  </si>
  <si>
    <t>Set up and execute constant head permeability test in standpipe or piezometer</t>
  </si>
  <si>
    <t>H16</t>
  </si>
  <si>
    <t>Set up and execute packer permeability test in rotary drillhole (0 to 10m depth)</t>
  </si>
  <si>
    <t>H17</t>
  </si>
  <si>
    <t>Set up and execute packer permeability test in rotary drillhole (10 to 20m depth)</t>
  </si>
  <si>
    <t>Note: rates for permeability tests in boreholes or rotary holes to include standing time rate for plant and equipment</t>
  </si>
  <si>
    <t>H17.1</t>
  </si>
  <si>
    <t>Disposal of water from pump tests.</t>
  </si>
  <si>
    <t>l</t>
  </si>
  <si>
    <t>Page 1 Subtotal Section H, carried forward</t>
  </si>
  <si>
    <t>Soil infiltration test (BRE Digest 365)</t>
  </si>
  <si>
    <t>H18</t>
  </si>
  <si>
    <t>Set up at each test location, excavate trial hole and prepare test area</t>
  </si>
  <si>
    <t>H18.1</t>
  </si>
  <si>
    <t>Hand digging and CAT scan at test location to confirm absence of utility ducts (maximum depth of 1.20m or lesser if ground is assessed as potentially unstable)</t>
  </si>
  <si>
    <t>H19</t>
  </si>
  <si>
    <t>Backfill test hole with clean imported gravel where excavation sidewalls unstable</t>
  </si>
  <si>
    <t>H20</t>
  </si>
  <si>
    <t>Install 50mm standpipe in H18 to allow for monitoring of water levels</t>
  </si>
  <si>
    <t>H21</t>
  </si>
  <si>
    <t>Carry out pre-soaking of test areas</t>
  </si>
  <si>
    <t>H22</t>
  </si>
  <si>
    <t>Carry out soakaway tests in accordance with BRE Digest 365 (3 Cycles)</t>
  </si>
  <si>
    <t>H23</t>
  </si>
  <si>
    <t>Provision of water supply for infiltration testing</t>
  </si>
  <si>
    <t>H24</t>
  </si>
  <si>
    <t>Protection and temporary fencing of works area as instructed by Investigation Supervisor</t>
  </si>
  <si>
    <t>H24.1</t>
  </si>
  <si>
    <t>Backfill and reinstate the location to the requirements of the Engineer.</t>
  </si>
  <si>
    <t>H25</t>
  </si>
  <si>
    <t>Calculation of infiltration rate for each test location</t>
  </si>
  <si>
    <t>Soil infiltration test (EPA Percolation Test)</t>
  </si>
  <si>
    <t>H26</t>
  </si>
  <si>
    <t>H26.1</t>
  </si>
  <si>
    <t>H27</t>
  </si>
  <si>
    <t>Carry out infiltration tests in accordance with EPA Guidelines (Test to be carried out by an approved Engineer/Geologist  in accordance with EPA requirements)</t>
  </si>
  <si>
    <t>H27.1</t>
  </si>
  <si>
    <t>H28</t>
  </si>
  <si>
    <t>Provide report on percolation test (by Chartered Engineer or Professional Geologist)</t>
  </si>
  <si>
    <t>Plate load test</t>
  </si>
  <si>
    <t>H29</t>
  </si>
  <si>
    <t xml:space="preserve">Set up at each plate test location to include kentledge/reaction weight for plate load test </t>
  </si>
  <si>
    <t>H30</t>
  </si>
  <si>
    <t>Carry out plate test using a 450mm diameter plate. Test in accordance with TII DN-PAV-3021. [Load Cycle 1]</t>
  </si>
  <si>
    <t>H31</t>
  </si>
  <si>
    <t>Carry out plate test using a 600mm diameter plate. Test in accordance with TII DN-PAV-3021. [Load Cycle 1]</t>
  </si>
  <si>
    <t>H31.1</t>
  </si>
  <si>
    <t>Carry out plate test using a 600*mm diameter plate. Test in accordance with Engineer's particular specification (Annex 8).  [Load Cycle 2&amp;3]</t>
  </si>
  <si>
    <t>H31.2</t>
  </si>
  <si>
    <t>H32</t>
  </si>
  <si>
    <t>Extra over Items H29-H31 for test durations in excess of 2 hours per location. TII DN-PAV-3021.</t>
  </si>
  <si>
    <t>H33</t>
  </si>
  <si>
    <t>Provide plate test report with load settlement plot and calculation of Ks and CBR value to TII DN-PAV-3021</t>
  </si>
  <si>
    <t>Other specialist in situ tests</t>
  </si>
  <si>
    <t>H34</t>
  </si>
  <si>
    <t>Reading of free product level in borehole using an interface probe</t>
  </si>
  <si>
    <t>H35</t>
  </si>
  <si>
    <t>Provide contamination screening test kits (per sample)</t>
  </si>
  <si>
    <t>H36</t>
  </si>
  <si>
    <t>Carry out headspace testing on sample by FID or PID methods</t>
  </si>
  <si>
    <t>H37</t>
  </si>
  <si>
    <t>Self boring pressuremeter</t>
  </si>
  <si>
    <t>H38</t>
  </si>
  <si>
    <t>High pressure dilatometer</t>
  </si>
  <si>
    <t>H39</t>
  </si>
  <si>
    <t>Menard pressuremeter</t>
  </si>
  <si>
    <t>Page 2 Subtotal Section H, carried forward</t>
  </si>
  <si>
    <t>Subtotal Section H, carried to Summary</t>
  </si>
  <si>
    <t>I</t>
  </si>
  <si>
    <t xml:space="preserve">Instrumentation </t>
  </si>
  <si>
    <t>Standpipes and piezometers</t>
  </si>
  <si>
    <t xml:space="preserve">I1 </t>
  </si>
  <si>
    <t>Backfill exploratory hole with cement / bentonite grout or bentonite pellets</t>
  </si>
  <si>
    <t xml:space="preserve">I2 </t>
  </si>
  <si>
    <t>Provide and install 19mm Casagrande piezometer tip</t>
  </si>
  <si>
    <t>I3</t>
    <phoneticPr fontId="15" type="noConversion"/>
  </si>
  <si>
    <t>Provide and install sand cell to I2</t>
  </si>
  <si>
    <t>I4</t>
    <phoneticPr fontId="15" type="noConversion"/>
  </si>
  <si>
    <t>Provide and install 19mm casing/piezometer plain pipe</t>
  </si>
  <si>
    <t xml:space="preserve">I5 </t>
  </si>
  <si>
    <t>Provide and install bentonite seal to I4</t>
  </si>
  <si>
    <t xml:space="preserve">I6 </t>
  </si>
  <si>
    <t>Provide and install proprietary slotted standpipe (50mm internal diameter)</t>
  </si>
  <si>
    <t xml:space="preserve">I7 </t>
  </si>
  <si>
    <t>Provide and install gravel pack to I6</t>
  </si>
  <si>
    <t xml:space="preserve">I8 </t>
  </si>
  <si>
    <t>Provide and install proprietary casing/plain standpipe (50mm internal diameter)</t>
  </si>
  <si>
    <t>I9</t>
    <phoneticPr fontId="15" type="noConversion"/>
  </si>
  <si>
    <t>Provide and install bentonite seals to I8</t>
  </si>
  <si>
    <t>I10</t>
    <phoneticPr fontId="15" type="noConversion"/>
  </si>
  <si>
    <t>Provide and install slotted proprietary standpipe (100mm internal diameter)</t>
  </si>
  <si>
    <t>I11</t>
    <phoneticPr fontId="15" type="noConversion"/>
  </si>
  <si>
    <t>Provide and install gravel pack to I10</t>
  </si>
  <si>
    <t>I12</t>
    <phoneticPr fontId="15" type="noConversion"/>
  </si>
  <si>
    <t>Provide and install casing/plain standpipe (100mm internal diameter)</t>
  </si>
  <si>
    <t>I13</t>
    <phoneticPr fontId="15" type="noConversion"/>
  </si>
  <si>
    <t>Provide and install bentonite seals to I12</t>
  </si>
  <si>
    <t>I14</t>
    <phoneticPr fontId="15" type="noConversion"/>
  </si>
  <si>
    <t>Provide and install end caps to I6 or I10</t>
  </si>
  <si>
    <t>I15</t>
    <phoneticPr fontId="15" type="noConversion"/>
  </si>
  <si>
    <t>Provide and install quick release gas valve to I6 or I10</t>
  </si>
  <si>
    <t>I16</t>
    <phoneticPr fontId="15" type="noConversion"/>
  </si>
  <si>
    <t>Provide and install protective cover (ﬂush)</t>
  </si>
  <si>
    <t>I17</t>
    <phoneticPr fontId="15" type="noConversion"/>
  </si>
  <si>
    <t>Provide and install protective cover (raised)</t>
  </si>
  <si>
    <t>I18</t>
    <phoneticPr fontId="15" type="noConversion"/>
  </si>
  <si>
    <t>Extra over Item I16 for heavy duty cover in pavements or highways</t>
  </si>
  <si>
    <t>I19</t>
    <phoneticPr fontId="15" type="noConversion"/>
  </si>
  <si>
    <t>Supply and erect protective stock proof fencing around standpipe or piezometer installation</t>
  </si>
  <si>
    <t>I20</t>
  </si>
  <si>
    <t>Supply and erect 1.5 m high marker posts (3 x 1.5m)</t>
  </si>
  <si>
    <t>I21.1</t>
  </si>
  <si>
    <t>Supply of security locks (including three sets of keys)</t>
  </si>
  <si>
    <t>Standpipe and piezometer development / purging</t>
  </si>
  <si>
    <t>I21</t>
  </si>
  <si>
    <t>Supply equipment and personnel to carry out purging</t>
  </si>
  <si>
    <t>I22</t>
  </si>
  <si>
    <t>Develop standpipe or piezometer by purging (3 well volumes)</t>
  </si>
  <si>
    <t>I23</t>
  </si>
  <si>
    <t>As Item I22 but by airlift pumping</t>
  </si>
  <si>
    <t>I24</t>
  </si>
  <si>
    <t>As Item I22 but by over pumping</t>
  </si>
  <si>
    <t>I25</t>
  </si>
  <si>
    <t>As Item I22 but by jetting</t>
  </si>
  <si>
    <t>I26</t>
  </si>
  <si>
    <t>Disposal of purged water</t>
  </si>
  <si>
    <t>litre</t>
  </si>
  <si>
    <t>Inclinometer</t>
  </si>
  <si>
    <t>I27</t>
  </si>
  <si>
    <t>Supply and install inclinometer tubing in exploratory hole (not including forming/drilling of borehole)</t>
  </si>
  <si>
    <t>I28</t>
  </si>
  <si>
    <t>Grout in place inclinometer in cable percussive or rotary drillhole</t>
  </si>
  <si>
    <t>I29</t>
  </si>
  <si>
    <t>Provision of calibrated inclinometer read out unit for monitoring during investigation</t>
  </si>
  <si>
    <t>I30</t>
  </si>
  <si>
    <t>Carry out base set of inclinometer readings in inclinometer and process</t>
  </si>
  <si>
    <t>I31</t>
  </si>
  <si>
    <t>Provide and install protective cover to the Schedule 2 requirements</t>
  </si>
  <si>
    <t>Slip indicator</t>
  </si>
  <si>
    <t>I32</t>
  </si>
  <si>
    <t>Provide and install protective cover (raised) slip indicators</t>
  </si>
  <si>
    <t>I33</t>
  </si>
  <si>
    <t>Supply and install slip indicator in exploratory hole, including brass probe (not including forming/drilling of borehole)</t>
  </si>
  <si>
    <t>I34</t>
  </si>
  <si>
    <t>Provide and install protective cover (flush)</t>
  </si>
  <si>
    <t>I35</t>
  </si>
  <si>
    <t>Provide and install protective headwork cover (upright)</t>
  </si>
  <si>
    <t>Subtotal Section I, carried to Summary</t>
  </si>
  <si>
    <t>J</t>
  </si>
  <si>
    <t>Installation monitoring and sampling (during fieldwork period)</t>
  </si>
  <si>
    <t>J1</t>
  </si>
  <si>
    <t>Reading of water level in standpipe or standpipe piezometer as per Engineer's requirements.</t>
  </si>
  <si>
    <t xml:space="preserve">J2 </t>
  </si>
  <si>
    <t>Ground gas measurement in standpipe as per Engineer's requirements.</t>
  </si>
  <si>
    <t xml:space="preserve">J3 </t>
  </si>
  <si>
    <t xml:space="preserve">Provide  Engineer or Geologist to take inclinometer readings as directed by Investigation Supervisor </t>
  </si>
  <si>
    <t xml:space="preserve">J4 </t>
  </si>
  <si>
    <t xml:space="preserve">Provide Engineer or Geologist  to take measurement of slip indicator </t>
  </si>
  <si>
    <t xml:space="preserve">J5 </t>
  </si>
  <si>
    <t>Provide Engineer/Geologist  to take water sample from standpipe or standpipe piezometer (rate not including purging or micro-purging)</t>
  </si>
  <si>
    <t xml:space="preserve">J6 </t>
  </si>
  <si>
    <t>Extra over Item J5 for purging or micro-purging in excess of 3 well volumes</t>
  </si>
  <si>
    <t xml:space="preserve">J7 </t>
  </si>
  <si>
    <t>Provide Engineer/Geologist to recover ground gas sample from gas monitoring standpipe</t>
  </si>
  <si>
    <t xml:space="preserve">J8 </t>
  </si>
  <si>
    <t>Provide Engineer/Geologist to read free product level in standpipe using an interface probe</t>
  </si>
  <si>
    <t>Installation monitoring and sampling (post fieldwork period)</t>
  </si>
  <si>
    <t xml:space="preserve">J9 </t>
  </si>
  <si>
    <t>Return visit to site following completion of fieldwork for field instrumentation</t>
  </si>
  <si>
    <t xml:space="preserve">J10 </t>
  </si>
  <si>
    <t>Extra over Item J9 for groundwater measurements in standpipe or standpipe piezometer during return visit</t>
  </si>
  <si>
    <t xml:space="preserve">J11 </t>
  </si>
  <si>
    <t>Extra over Item J9 for ground gas measurement in standpipe during return visit</t>
  </si>
  <si>
    <t xml:space="preserve">J12 </t>
  </si>
  <si>
    <t>Extra over Item J9 for set of inclinometer readings per installation during return visit and report results</t>
  </si>
  <si>
    <t xml:space="preserve">J13 </t>
  </si>
  <si>
    <t>Extra over Item J9 to check for ground slippage in slip indicator installation during return visit</t>
  </si>
  <si>
    <t xml:space="preserve">J14 </t>
  </si>
  <si>
    <t>Extra over Item J9 for water sample from standpipe or standpipe piezometer during return visit to site, including purging 3 volumes or micro-purging up to 3.0 hours</t>
  </si>
  <si>
    <t>J15</t>
  </si>
  <si>
    <t>Extra over Item J14 for purging or micro-purging in excess of 3.0 hours</t>
  </si>
  <si>
    <t>J16</t>
  </si>
  <si>
    <t>Extra over Item J9 for ground gas sample from gas monitoring standpipe during return visit</t>
  </si>
  <si>
    <t>J17</t>
  </si>
  <si>
    <t>Extra over Item J9 for reading of free product level in standpipe using an interface probe during return visit</t>
  </si>
  <si>
    <t>J18</t>
    <phoneticPr fontId="15" type="noConversion"/>
  </si>
  <si>
    <t>Provision of equipment to facilitate measuring free product in Item J17</t>
  </si>
  <si>
    <t>J19</t>
  </si>
  <si>
    <t>Provide and install data logger to measure groundwater levels in standpipes</t>
  </si>
  <si>
    <t>J20</t>
    <phoneticPr fontId="15" type="noConversion"/>
  </si>
  <si>
    <t>Provide baro logger to monitor air pressure for Item J19</t>
  </si>
  <si>
    <t>J21</t>
    <phoneticPr fontId="15" type="noConversion"/>
  </si>
  <si>
    <t>Provide Engineer/Geologist to visit site to download and process data logger and baro logger</t>
  </si>
  <si>
    <t>Surface water body sampling and testing</t>
  </si>
  <si>
    <t>J22</t>
  </si>
  <si>
    <t>Surface water body sample taken during fieldwork period</t>
  </si>
  <si>
    <t>J23</t>
  </si>
  <si>
    <t>Surface water body sample taken during return visit</t>
  </si>
  <si>
    <t>J24</t>
  </si>
  <si>
    <t>Determination of dissolved oxygen, conductivity, pH and temperature of surface water body during fieldwork period</t>
  </si>
  <si>
    <t>J25</t>
  </si>
  <si>
    <t>Determination of dissolved oxygen, conductivity, pH and temperature of surface water body during return visit</t>
  </si>
  <si>
    <t>Subtotal Section J, carried to Summary</t>
  </si>
  <si>
    <t>K</t>
  </si>
  <si>
    <t>Geotechnical laboratory testing</t>
  </si>
  <si>
    <t xml:space="preserve">K1 </t>
  </si>
  <si>
    <t xml:space="preserve">Classification </t>
  </si>
  <si>
    <t xml:space="preserve">K1.1 </t>
  </si>
  <si>
    <t xml:space="preserve">Moisture content </t>
  </si>
  <si>
    <t xml:space="preserve">K1.2 </t>
  </si>
  <si>
    <t>Liquid and plastic limit</t>
  </si>
  <si>
    <t xml:space="preserve">K1.3 </t>
  </si>
  <si>
    <t xml:space="preserve">Volumetric shrinkage </t>
  </si>
  <si>
    <t xml:space="preserve">K1.4 </t>
  </si>
  <si>
    <t xml:space="preserve">Linear shrinkage </t>
  </si>
  <si>
    <t xml:space="preserve">K1.5 </t>
  </si>
  <si>
    <t xml:space="preserve">Density by linear measurement </t>
  </si>
  <si>
    <t xml:space="preserve">K1.6 </t>
  </si>
  <si>
    <t xml:space="preserve">Density by immersion in water or water displacement </t>
  </si>
  <si>
    <t xml:space="preserve">K1.7 </t>
  </si>
  <si>
    <t xml:space="preserve">Dry density and saturation moisture content for chalk </t>
  </si>
  <si>
    <t xml:space="preserve">K1.8 </t>
  </si>
  <si>
    <t xml:space="preserve">Particle density by gas jar or pycnometer </t>
  </si>
  <si>
    <t xml:space="preserve">K1.9 </t>
  </si>
  <si>
    <t xml:space="preserve">Particle size distribution by wet sieving </t>
  </si>
  <si>
    <t xml:space="preserve">K1.10 </t>
  </si>
  <si>
    <t xml:space="preserve">Particle size distribution by dry sieving </t>
  </si>
  <si>
    <t xml:space="preserve">K1.11 </t>
  </si>
  <si>
    <t xml:space="preserve">Sedimentation by pipette </t>
  </si>
  <si>
    <t xml:space="preserve">K1.12 </t>
  </si>
  <si>
    <t xml:space="preserve">Sedimentation by hydrometer </t>
  </si>
  <si>
    <t xml:space="preserve">K2 </t>
  </si>
  <si>
    <t xml:space="preserve">Chemical and electrochemical </t>
  </si>
  <si>
    <t xml:space="preserve">K2.1 </t>
  </si>
  <si>
    <t xml:space="preserve">Organic matter content </t>
  </si>
  <si>
    <t xml:space="preserve">K2.2 </t>
  </si>
  <si>
    <t xml:space="preserve">Mass loss on ignition </t>
  </si>
  <si>
    <t xml:space="preserve">K2.3 </t>
  </si>
  <si>
    <t>Acid soluble sulphate content of soil sample</t>
  </si>
  <si>
    <t xml:space="preserve">K2.4 </t>
  </si>
  <si>
    <t>Water soluble sulphate content of soil sample (2;1 water / soil extract)</t>
  </si>
  <si>
    <t xml:space="preserve">K2.5 </t>
  </si>
  <si>
    <t>Total sulphur content of soil sample</t>
  </si>
  <si>
    <t xml:space="preserve">K2.6 </t>
  </si>
  <si>
    <t>Sulphate content of groundwater sample</t>
  </si>
  <si>
    <t xml:space="preserve">K2.7 </t>
  </si>
  <si>
    <t>Carbonate content of groundwater sample</t>
  </si>
  <si>
    <t xml:space="preserve">K2.8 </t>
  </si>
  <si>
    <t>Chloride content of groundwater sample</t>
  </si>
  <si>
    <t xml:space="preserve">K2.9 </t>
  </si>
  <si>
    <t>Water soluble sulphate content of hardcore sample</t>
  </si>
  <si>
    <t xml:space="preserve">K2.10 </t>
  </si>
  <si>
    <t>Acid soluble sulphate content of hardcore sample (2:1 extract)</t>
  </si>
  <si>
    <t xml:space="preserve">K2.11 </t>
  </si>
  <si>
    <t>Total sulphur content of hardcore sample</t>
  </si>
  <si>
    <t xml:space="preserve">K2.12 </t>
  </si>
  <si>
    <t>pH value</t>
  </si>
  <si>
    <t xml:space="preserve">K2.13 </t>
  </si>
  <si>
    <t xml:space="preserve">Resistivity </t>
  </si>
  <si>
    <t xml:space="preserve">K2.14 </t>
  </si>
  <si>
    <t xml:space="preserve">Redox potential </t>
  </si>
  <si>
    <t>K2.15</t>
  </si>
  <si>
    <t>Test Suite A (Greenfield – pyrite absent)</t>
  </si>
  <si>
    <t>K2.16</t>
  </si>
  <si>
    <t>Test Suite B (Greenfield – pyrite present</t>
  </si>
  <si>
    <t>K2.17</t>
  </si>
  <si>
    <t>Test Suite C (Brownfield – pyrite absent)</t>
  </si>
  <si>
    <t>K2.18</t>
  </si>
  <si>
    <t>Test Suite D (Brownfield – pyrite present)</t>
  </si>
  <si>
    <t xml:space="preserve">K3 </t>
  </si>
  <si>
    <t xml:space="preserve">Compaction related </t>
  </si>
  <si>
    <t xml:space="preserve">K3.1 </t>
  </si>
  <si>
    <t>Dry density/moisture content relationship using 2.5 kg rammer (5 pt)</t>
  </si>
  <si>
    <t xml:space="preserve">K3.2 </t>
  </si>
  <si>
    <t>Dry density/moisture content relationship using 4.5 kg rammer (5 pt)</t>
  </si>
  <si>
    <t xml:space="preserve">K3.3 </t>
  </si>
  <si>
    <t>Dry density/moisture content relationship using vibrating rammer (5 pt)</t>
  </si>
  <si>
    <t xml:space="preserve">K3.4 </t>
  </si>
  <si>
    <t>Extra over Items K3.1, K3.2 and K3.3 for use of CBR mould</t>
  </si>
  <si>
    <t>K3.5</t>
  </si>
  <si>
    <t>Moisture Condition Value at natural moisture content</t>
  </si>
  <si>
    <t xml:space="preserve">K3.6 </t>
  </si>
  <si>
    <t>Moisture Condition Value/moisture content relationship (5 pt)</t>
  </si>
  <si>
    <t>K3.7</t>
  </si>
  <si>
    <t xml:space="preserve">Chalk crushing value </t>
  </si>
  <si>
    <t>K3.8</t>
  </si>
  <si>
    <t xml:space="preserve">California Bearing Ratio on re-compacted disturbed sample </t>
  </si>
  <si>
    <t>K3.9</t>
  </si>
  <si>
    <t xml:space="preserve">Extra over Item K3.8 for soaking </t>
  </si>
  <si>
    <t>K3.10</t>
  </si>
  <si>
    <t>California Bearing Ratio on push-in mould sample (unsoaked)</t>
  </si>
  <si>
    <t xml:space="preserve">K4 </t>
  </si>
  <si>
    <r>
      <t>Compressibility, permeability and durability</t>
    </r>
    <r>
      <rPr>
        <b/>
        <sz val="9"/>
        <color indexed="8"/>
        <rFont val="Times New Roman"/>
        <family val="1"/>
      </rPr>
      <t xml:space="preserve"> </t>
    </r>
  </si>
  <si>
    <t xml:space="preserve">K4.1 </t>
  </si>
  <si>
    <t xml:space="preserve">One-dimensional consolidation properties, test period 5 days </t>
  </si>
  <si>
    <t xml:space="preserve">K4.2 </t>
  </si>
  <si>
    <t xml:space="preserve">Extra over Item K4.1 for test period in excess of 5 days </t>
  </si>
  <si>
    <t xml:space="preserve">K4.3 </t>
  </si>
  <si>
    <t xml:space="preserve">Measurements of swelling pressure, test period 2 days </t>
  </si>
  <si>
    <t xml:space="preserve">K4.4 </t>
  </si>
  <si>
    <t xml:space="preserve">Measurement of swelling, test period 2 days </t>
  </si>
  <si>
    <t xml:space="preserve">K4.5 </t>
  </si>
  <si>
    <t xml:space="preserve">Measurement of settlement on saturation, test period 1 day </t>
  </si>
  <si>
    <t xml:space="preserve">K4.6 </t>
  </si>
  <si>
    <t xml:space="preserve">Extra over Items K4.3 to K4.5 for test period in excess of 2 or 1 day (s) </t>
  </si>
  <si>
    <t xml:space="preserve">K4.7 </t>
  </si>
  <si>
    <t xml:space="preserve">Permeability by constant head method </t>
  </si>
  <si>
    <t xml:space="preserve">K4.8 </t>
  </si>
  <si>
    <t xml:space="preserve">Dispersibility by pinhole method </t>
  </si>
  <si>
    <t xml:space="preserve">K4.9 </t>
  </si>
  <si>
    <t xml:space="preserve">Dispersibility by crumb method </t>
  </si>
  <si>
    <t xml:space="preserve">K4.10 </t>
  </si>
  <si>
    <t xml:space="preserve">Dispersibility by dispersion method </t>
  </si>
  <si>
    <t xml:space="preserve">K4.11 </t>
  </si>
  <si>
    <t xml:space="preserve">Frost heave of soil </t>
  </si>
  <si>
    <t>Page 1 Subtotal Section K, carried forward</t>
  </si>
  <si>
    <t>Geotechnical laboratory testing (continued)</t>
  </si>
  <si>
    <t xml:space="preserve">K5 </t>
  </si>
  <si>
    <t xml:space="preserve">Consolidation and permeability in hydraulic cells </t>
  </si>
  <si>
    <t xml:space="preserve">K5.1 </t>
  </si>
  <si>
    <t xml:space="preserve">Consolidation properties of a 76 mm diameter specimen using a hydraulic cell, test period 4 days </t>
  </si>
  <si>
    <t xml:space="preserve">K5.2 </t>
  </si>
  <si>
    <t xml:space="preserve">As Item K5.1 but using a 100 mm diameter specimen </t>
  </si>
  <si>
    <t xml:space="preserve">K5.3 </t>
  </si>
  <si>
    <t xml:space="preserve">As Item K5.1 but using a 150 mm diameter specimen </t>
  </si>
  <si>
    <t xml:space="preserve">K5.4 </t>
  </si>
  <si>
    <t xml:space="preserve">As Item K5.1 but using a 250 mm diameter specimen </t>
  </si>
  <si>
    <t xml:space="preserve">K5.5 </t>
  </si>
  <si>
    <t xml:space="preserve">Extra over Items K5.1-K5.4 for test period in excess of 4 days </t>
  </si>
  <si>
    <t xml:space="preserve">K5.6 </t>
  </si>
  <si>
    <t xml:space="preserve">Permeability of a 76 mm diameter specimen in hydraulic consolidation cell, test period 4 days </t>
  </si>
  <si>
    <t xml:space="preserve">K5.7 </t>
  </si>
  <si>
    <t xml:space="preserve">As Item K5.6 but using a 100 mm diameter specimen </t>
  </si>
  <si>
    <t xml:space="preserve">K5.8 </t>
  </si>
  <si>
    <t xml:space="preserve">As Item K5.6 but using a 150 mm diameter specimen </t>
  </si>
  <si>
    <t xml:space="preserve">K5.9 </t>
  </si>
  <si>
    <t xml:space="preserve">As Item K5.6 but using a 250 mm diameter specimen </t>
  </si>
  <si>
    <t xml:space="preserve">K5.10 </t>
  </si>
  <si>
    <t xml:space="preserve">Extra over Items K5.6-K5.9 for test period in excess of 4 days </t>
  </si>
  <si>
    <t xml:space="preserve">K5.11 </t>
  </si>
  <si>
    <t>Isotropic consolidation properties in a triaxial cell, test period 4 days</t>
  </si>
  <si>
    <t xml:space="preserve">K5.12 </t>
  </si>
  <si>
    <t xml:space="preserve">Extra over Item K5.11 for test periods in excess of 4 days </t>
  </si>
  <si>
    <t xml:space="preserve">K5.13 </t>
  </si>
  <si>
    <t xml:space="preserve">Permeability in a triaxial cell, test period 4 days </t>
  </si>
  <si>
    <t xml:space="preserve">K5.14 </t>
  </si>
  <si>
    <t xml:space="preserve">Extra over Item K5.13 for test period in excess of 4 days </t>
  </si>
  <si>
    <t xml:space="preserve">K6 </t>
  </si>
  <si>
    <t xml:space="preserve">Shear strength (total stress) </t>
  </si>
  <si>
    <t xml:space="preserve">K6.1 </t>
  </si>
  <si>
    <t xml:space="preserve">Shear strength by laboratory vane method (set of 3) </t>
  </si>
  <si>
    <t xml:space="preserve">K6.2 </t>
  </si>
  <si>
    <t xml:space="preserve">Shear strength by hand vane (set of 3) </t>
  </si>
  <si>
    <t>INCL. IN H8</t>
  </si>
  <si>
    <t xml:space="preserve">K6.3 </t>
  </si>
  <si>
    <t xml:space="preserve">Shear strength by hand penetrometer (set of 3) </t>
  </si>
  <si>
    <t xml:space="preserve">K6.4 </t>
  </si>
  <si>
    <t xml:space="preserve">Shear strength of a set of three 60 mm x 60 mm square specimens by direct shear, test duration not exceeding 1 day per specimen </t>
  </si>
  <si>
    <t xml:space="preserve">K6.5 </t>
  </si>
  <si>
    <t xml:space="preserve">Extra over Item K6.4 for test durations in excess of 1 day per specimen </t>
  </si>
  <si>
    <t xml:space="preserve">sp.day </t>
  </si>
  <si>
    <t xml:space="preserve">K6.6 </t>
  </si>
  <si>
    <t xml:space="preserve">Shear strength of a single 300 mm x 300 mm square specimen by direct shear, test duration not exceeding 1 day </t>
  </si>
  <si>
    <t xml:space="preserve">K6.7 </t>
  </si>
  <si>
    <t xml:space="preserve">Extra over Item K6.6 for test durations in excess of 1 day </t>
  </si>
  <si>
    <t xml:space="preserve">K6.8 </t>
  </si>
  <si>
    <r>
      <t>Residual shear strength of a set of three 60 mm</t>
    </r>
    <r>
      <rPr>
        <sz val="9"/>
        <color indexed="8"/>
        <rFont val="Arial"/>
        <family val="2"/>
      </rPr>
      <t xml:space="preserve"> square specimens by direct shear, test duration not exceeding 4 days per specimen </t>
    </r>
  </si>
  <si>
    <t xml:space="preserve">K6.9 </t>
  </si>
  <si>
    <t xml:space="preserve">Extra over Item K6.8 for test durations in excess of 4 days per specimen </t>
  </si>
  <si>
    <t xml:space="preserve">K6.10 </t>
  </si>
  <si>
    <t xml:space="preserve">Residual shear strength of a 300 mm square specimen by direct shear, test duration not exceeding 4 days </t>
  </si>
  <si>
    <t xml:space="preserve">K6.11 </t>
  </si>
  <si>
    <t xml:space="preserve">Extra over Item K6.10 for test duration in excess day of 4 days </t>
  </si>
  <si>
    <t xml:space="preserve">K6.12 </t>
  </si>
  <si>
    <t xml:space="preserve">Residual shear strength using the small ring shear apparatus at three normal pressures, test duration not exceeding 4 days </t>
  </si>
  <si>
    <t xml:space="preserve">K6.13 </t>
  </si>
  <si>
    <t xml:space="preserve">Extra over Item K6.12 for test duration in excess of 4 days </t>
  </si>
  <si>
    <t xml:space="preserve">K6.14 </t>
  </si>
  <si>
    <t xml:space="preserve">Unconfined compressive strength of 38 mm diameter specimen </t>
  </si>
  <si>
    <t xml:space="preserve">K6.15 </t>
  </si>
  <si>
    <t xml:space="preserve">Undrained shear strength of a set of three 38 mm diameter specimens in triaxial compression without the measurement of pore pressure </t>
  </si>
  <si>
    <t xml:space="preserve">K6.16 </t>
  </si>
  <si>
    <t xml:space="preserve">Undrained strength of a single 100 mm diameter specimen in triaxial compression without the measurement of pore pressure </t>
  </si>
  <si>
    <t xml:space="preserve">K6.17 </t>
  </si>
  <si>
    <t xml:space="preserve">Undrained shear strength of single 100 mm diameter specimen in triaxial compression  without measurement of pore pressure </t>
  </si>
  <si>
    <t xml:space="preserve">K7 </t>
  </si>
  <si>
    <t xml:space="preserve">Shear strength (effective stress) </t>
  </si>
  <si>
    <t xml:space="preserve">K7.1 </t>
  </si>
  <si>
    <t>Consolidated undrained triaxial compression test with measurement of pore pressure (set of three 38mm specimens), test duration not exceeding 4 days per specimen</t>
  </si>
  <si>
    <t xml:space="preserve">K7.2 </t>
  </si>
  <si>
    <t>As K7.1 but single-stage  using 100mm diameter specimen</t>
  </si>
  <si>
    <t xml:space="preserve">K7.3 </t>
  </si>
  <si>
    <t>Consolidated drained triaxial compression test with measurement of volume change (set of three 38mm specimens), test duration not exceeding 4 days per specimen</t>
  </si>
  <si>
    <t>Page 2 Subtotal Section K, carried forward</t>
  </si>
  <si>
    <t xml:space="preserve">K7.4 </t>
  </si>
  <si>
    <t xml:space="preserve">As Item K7.3 but single-stage using 100mm diameter specimen, test duration not exceeding 4 days </t>
  </si>
  <si>
    <t xml:space="preserve">K7.5 </t>
  </si>
  <si>
    <t>Extra over Items K7.1 and K7.3 for test duration in excess of 4 days per specimen</t>
  </si>
  <si>
    <t xml:space="preserve">K7.6 </t>
  </si>
  <si>
    <t>Extra over Items K7.2 and K7.4 for test duration in excess of 4 days</t>
  </si>
  <si>
    <t xml:space="preserve">K8 </t>
  </si>
  <si>
    <t>Rock and aggregate testing</t>
  </si>
  <si>
    <t xml:space="preserve">K8.1 </t>
  </si>
  <si>
    <t xml:space="preserve">Natural water content of rock sample </t>
  </si>
  <si>
    <t xml:space="preserve">K8.2 </t>
  </si>
  <si>
    <t xml:space="preserve">Porosity/density using saturation and calliper techniques </t>
  </si>
  <si>
    <t xml:space="preserve">K8.3 </t>
  </si>
  <si>
    <t xml:space="preserve">Porosity/density using saturation and buoyancy </t>
  </si>
  <si>
    <t xml:space="preserve">K8.4 </t>
  </si>
  <si>
    <t>Slake durability</t>
  </si>
  <si>
    <t xml:space="preserve">K8.5 </t>
  </si>
  <si>
    <t>Water absorption</t>
  </si>
  <si>
    <t xml:space="preserve">K8.6 </t>
  </si>
  <si>
    <t xml:space="preserve">Magnesium sulphate soundness </t>
  </si>
  <si>
    <t xml:space="preserve">K8.7 </t>
  </si>
  <si>
    <t>Flakiness index</t>
  </si>
  <si>
    <t xml:space="preserve">K8.8 </t>
  </si>
  <si>
    <t>Los Angeles abrasion</t>
  </si>
  <si>
    <t xml:space="preserve">K8.9 </t>
  </si>
  <si>
    <t>Aggregate impact value</t>
  </si>
  <si>
    <t xml:space="preserve">K8.10 </t>
  </si>
  <si>
    <t xml:space="preserve">Aggregate crushing value </t>
  </si>
  <si>
    <t xml:space="preserve">K8.11 </t>
  </si>
  <si>
    <t xml:space="preserve">Polished stone value </t>
  </si>
  <si>
    <t xml:space="preserve">K8.12 </t>
  </si>
  <si>
    <t xml:space="preserve">Aggregate frost heave </t>
  </si>
  <si>
    <t xml:space="preserve">K8.13 </t>
  </si>
  <si>
    <t xml:space="preserve">Resistance to freezing and thawing </t>
  </si>
  <si>
    <t xml:space="preserve">K8.14 </t>
  </si>
  <si>
    <t xml:space="preserve">Uniaxial compressive strength </t>
  </si>
  <si>
    <t xml:space="preserve">K8.15 </t>
  </si>
  <si>
    <t xml:space="preserve">Deformability in uniaxial compression </t>
  </si>
  <si>
    <t xml:space="preserve">K8.16 </t>
  </si>
  <si>
    <t xml:space="preserve">Indirect tensile strength by Brazilian test </t>
  </si>
  <si>
    <t xml:space="preserve">K8.17 </t>
  </si>
  <si>
    <t xml:space="preserve">Triaxial compression without measurements of pore water pressure </t>
  </si>
  <si>
    <t xml:space="preserve">K8.18 </t>
  </si>
  <si>
    <t>Point Load Strength Index on rock core (axial or diametral)</t>
  </si>
  <si>
    <t xml:space="preserve">K8.19 </t>
  </si>
  <si>
    <t xml:space="preserve">Point load strength index on irregular lump sample (set of ten individual determinations) </t>
  </si>
  <si>
    <t xml:space="preserve">K8.20 </t>
  </si>
  <si>
    <t>Swelling pressure test</t>
  </si>
  <si>
    <t xml:space="preserve">K8.21 </t>
  </si>
  <si>
    <t>Direct shear strength of single specimen</t>
  </si>
  <si>
    <t>Special tests on rock core or trial pit samples to assess potential for pyrite induced expansion or swelling</t>
  </si>
  <si>
    <t xml:space="preserve">K9.1 </t>
  </si>
  <si>
    <t>Geological classification / simplified petrography on rock core or bulk sample to IS EN 933 (by Professional Geologist)</t>
  </si>
  <si>
    <t>K9.2</t>
    <phoneticPr fontId="15" type="noConversion"/>
  </si>
  <si>
    <t>Chemical analysis  on rock core or bulk sample (test methods to TRL 447 and test suite to include Total Sulphur, Acid Soluble Sulphate &amp; Water Soluble Sulphate  and derivation of Oxidisable Sulphide &amp; Equivalent Pyrite content)</t>
  </si>
  <si>
    <t>K9.3</t>
  </si>
  <si>
    <t xml:space="preserve">Thin section petrography and XRD analysis on rock core or bulk sample. Analysis to be carried out by Professional Geologist or experienced  Petrographer competent in evaluating potential for pyrite induced swelling. Note the rate should include for thin section preparation and XRD analysis on one lithology. </t>
  </si>
  <si>
    <t>Page 3, Subtotal Section K</t>
  </si>
  <si>
    <t>Page 1 Subtotal Section K, brought forward</t>
  </si>
  <si>
    <t>Page 2 Subtotal Section K, brought forward</t>
  </si>
  <si>
    <t>Subtotal Section K, carried to Summary</t>
  </si>
  <si>
    <t>L</t>
  </si>
  <si>
    <t>Geoenvironmental laboratory testing</t>
  </si>
  <si>
    <t>(Contamination testing of soil, groundwater, gas and fill material)</t>
  </si>
  <si>
    <t>L1</t>
  </si>
  <si>
    <t>Test Suite E (soil sample)</t>
  </si>
  <si>
    <t>L2</t>
  </si>
  <si>
    <t>Test Suite F (water sample)</t>
  </si>
  <si>
    <t>L3</t>
  </si>
  <si>
    <t>Test Suite G (ground gas)</t>
  </si>
  <si>
    <t>L4</t>
  </si>
  <si>
    <t>Test Suite H (WAC testing – inert)</t>
  </si>
  <si>
    <t>L5</t>
  </si>
  <si>
    <t>Test Suite I (WAC testing – non-hazardous)</t>
  </si>
  <si>
    <t>L6</t>
  </si>
  <si>
    <t>Test Suite J (WAC testing – hazardous)</t>
  </si>
  <si>
    <t>L7</t>
  </si>
  <si>
    <t>Subtotal Section L, carried to Summary</t>
  </si>
  <si>
    <t>Appendix A. Rates for Ground Practitioners and other Personnel</t>
  </si>
  <si>
    <t>Item</t>
  </si>
  <si>
    <t>Item description</t>
  </si>
  <si>
    <t>Unit</t>
  </si>
  <si>
    <t>Technician</t>
  </si>
  <si>
    <t>Engineer/ Geologist</t>
  </si>
  <si>
    <t>Chartered Engineer / Professional Geologist</t>
  </si>
  <si>
    <t>Chartered Engineer/ Professional Geologist (10 years’ experience post charter)</t>
  </si>
  <si>
    <t>Chartered Engineer/ Professional Geologist (20 years’ experience post charter)</t>
  </si>
  <si>
    <t>Ecologist</t>
  </si>
  <si>
    <t>Archaeologist</t>
  </si>
  <si>
    <t>Expenses incurred by staff on site visits or who are resident by agreement with the Investigation Supervisor</t>
  </si>
  <si>
    <t>Rate per kilometre from Contractor's premises and return for Items 1 and 2</t>
  </si>
  <si>
    <t>km</t>
  </si>
  <si>
    <t>As above but for Items 3, 4 and 5</t>
  </si>
  <si>
    <t>All other expenses incurred in conjunction with a site visit where a return journey is made on the same day for Items I and 2</t>
  </si>
  <si>
    <t>visit</t>
  </si>
  <si>
    <t>All other expenses incurred in connection with visit where an overnight stay is necessary for Items I and 2</t>
  </si>
  <si>
    <t>overnight</t>
  </si>
  <si>
    <t>Item description as defined in accordance with Clause 2.3 of the Specification.</t>
  </si>
  <si>
    <r>
      <t xml:space="preserve">Estimate of costs under Appendix A to the Bill of Quantities where the provision of the Contractor's staff for work in accordance with Specification Clauses 3.5.2, 3.6.1 and 3.6.2 cannot be adequately specified at tender. </t>
    </r>
    <r>
      <rPr>
        <b/>
        <sz val="10"/>
        <color theme="1"/>
        <rFont val="Times New Roman"/>
        <family val="1"/>
      </rPr>
      <t>(To be assessed by the Investigation Supervisor).</t>
    </r>
  </si>
  <si>
    <t>Appendix B. Long term sample storage</t>
  </si>
  <si>
    <t>Rates shall be entered for the following:</t>
  </si>
  <si>
    <t>Rate/Week</t>
  </si>
  <si>
    <t>Geotechnical samples</t>
  </si>
  <si>
    <t>Cable percussive borehole or dynamic sample</t>
  </si>
  <si>
    <t>Rotary drilling core (core box)</t>
  </si>
  <si>
    <t>Rotary drilling core sub-sample</t>
  </si>
  <si>
    <t>Bulk sample</t>
  </si>
  <si>
    <t>Open-tube sample (thick-wall sampler)</t>
  </si>
  <si>
    <t>Open-tube sample (thin-wall sampler)</t>
  </si>
  <si>
    <t>Hardcore aggregate bulk sample (not including drying at 40 degrees)</t>
  </si>
  <si>
    <t>Environmental/ Contamination samples</t>
  </si>
  <si>
    <t>Soil sample in plastic tub</t>
  </si>
  <si>
    <t>Soil sample in glass jar</t>
  </si>
  <si>
    <t>Gas sample</t>
  </si>
  <si>
    <t>Where samples comprise more than one container, the rate entered shall be per container.</t>
  </si>
  <si>
    <t>Estimate of costs under Appendix B to the Bill of Quantities for long-term storage of samples where required in Schedules S1.12.2 and S1.12.10. (To be assessed by the Investigation Supervisor)</t>
  </si>
  <si>
    <t xml:space="preserve">Summary of Bill of Quantities </t>
  </si>
  <si>
    <t>Section</t>
  </si>
  <si>
    <t>A.</t>
  </si>
  <si>
    <t xml:space="preserve">General items, provisional services and additional items </t>
  </si>
  <si>
    <t>B.</t>
  </si>
  <si>
    <t>Percussion boring and dynamic Sampling</t>
  </si>
  <si>
    <t>C.</t>
  </si>
  <si>
    <t xml:space="preserve">Rotary drilling </t>
  </si>
  <si>
    <t>D.</t>
  </si>
  <si>
    <t xml:space="preserve">Pitting and trenching </t>
  </si>
  <si>
    <t xml:space="preserve">E. </t>
  </si>
  <si>
    <t xml:space="preserve">Sampling and monitoring during intrusive investigation </t>
  </si>
  <si>
    <t xml:space="preserve">F. </t>
  </si>
  <si>
    <t xml:space="preserve">Probing and cone penetration testing </t>
  </si>
  <si>
    <t xml:space="preserve">G. </t>
  </si>
  <si>
    <t>Geophysical surveying</t>
  </si>
  <si>
    <t xml:space="preserve">H. </t>
  </si>
  <si>
    <t xml:space="preserve">In situ testing </t>
  </si>
  <si>
    <t xml:space="preserve">I. </t>
  </si>
  <si>
    <t xml:space="preserve">J. </t>
  </si>
  <si>
    <t xml:space="preserve">Installation monitoring and sampling </t>
  </si>
  <si>
    <t>K.</t>
  </si>
  <si>
    <t xml:space="preserve">Geotechnical laboratory testing </t>
  </si>
  <si>
    <t>L.</t>
  </si>
  <si>
    <t xml:space="preserve">Geoenvironmental laboratory testing </t>
  </si>
  <si>
    <t>Tender Sum (excluding VAT)</t>
  </si>
  <si>
    <t xml:space="preserve">VAT % - Fieldwork </t>
  </si>
  <si>
    <t>VAT % - Laboratory/reporting work</t>
  </si>
  <si>
    <t>Tender Sum (plus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</si>
</sst>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0.0%"/>
    <numFmt numFmtId="166" formatCode="_-&quot;€&quot;* #,##0.0_-;\-&quot;€&quot;* #,##0.0_-;_-&quot;€&quot;* &quot;-&quot;?_-;_-@_-"/>
    <numFmt numFmtId="167" formatCode="[$€-2]\ #,##0.00"/>
  </numFmts>
  <fonts count="37">
    <font>
      <sz val="11"/>
      <color theme="1"/>
      <name val="Calibri"/>
      <family val="2"/>
      <scheme val="minor"/>
    </font>
    <font>
      <b/>
      <sz val="9"/>
      <color indexed="8"/>
      <name val="Arial"/>
      <family val="2"/>
    </font>
    <font>
      <sz val="9"/>
      <color indexed="8"/>
      <name val="Arial"/>
      <family val="2"/>
    </font>
    <font>
      <vertAlign val="superscript"/>
      <sz val="9"/>
      <color indexed="8"/>
      <name val="Arial"/>
      <family val="2"/>
    </font>
    <font>
      <b/>
      <sz val="9"/>
      <color indexed="8"/>
      <name val="Times New Roman"/>
      <family val="1"/>
    </font>
    <font>
      <b/>
      <sz val="11"/>
      <color theme="1"/>
      <name val="Calibri"/>
      <family val="2"/>
      <scheme val="minor"/>
    </font>
    <font>
      <sz val="11"/>
      <color indexed="8"/>
      <name val="Arial"/>
      <family val="2"/>
    </font>
    <font>
      <sz val="10"/>
      <color indexed="8"/>
      <name val="Arial"/>
      <family val="2"/>
    </font>
    <font>
      <sz val="15.5"/>
      <name val="Arial"/>
      <family val="2"/>
    </font>
    <font>
      <sz val="11"/>
      <color rgb="FFFF0000"/>
      <name val="Calibri"/>
      <family val="2"/>
      <scheme val="minor"/>
    </font>
    <font>
      <b/>
      <sz val="11"/>
      <color indexed="8"/>
      <name val="Arial"/>
      <family val="2"/>
    </font>
    <font>
      <i/>
      <sz val="11"/>
      <color theme="1"/>
      <name val="Calibri"/>
      <family val="2"/>
      <scheme val="minor"/>
    </font>
    <font>
      <u/>
      <sz val="11"/>
      <color indexed="12"/>
      <name val="Calibri"/>
      <family val="2"/>
    </font>
    <font>
      <b/>
      <sz val="14"/>
      <color theme="1"/>
      <name val="Calibri"/>
      <family val="2"/>
      <scheme val="minor"/>
    </font>
    <font>
      <b/>
      <sz val="16"/>
      <color theme="1"/>
      <name val="Calibri"/>
      <family val="2"/>
      <scheme val="minor"/>
    </font>
    <font>
      <sz val="9"/>
      <color indexed="10"/>
      <name val="Arial"/>
      <family val="2"/>
    </font>
    <font>
      <sz val="8"/>
      <name val="Verdana"/>
      <family val="2"/>
    </font>
    <font>
      <sz val="9"/>
      <name val="Arial"/>
      <family val="2"/>
    </font>
    <font>
      <b/>
      <sz val="9"/>
      <name val="Arial"/>
      <family val="2"/>
    </font>
    <font>
      <u/>
      <sz val="11"/>
      <color theme="11"/>
      <name val="Calibri"/>
      <family val="2"/>
      <scheme val="minor"/>
    </font>
    <font>
      <sz val="11"/>
      <name val="Calibri"/>
      <family val="2"/>
      <scheme val="minor"/>
    </font>
    <font>
      <b/>
      <sz val="11"/>
      <name val="Calibri"/>
      <family val="2"/>
      <scheme val="minor"/>
    </font>
    <font>
      <vertAlign val="superscript"/>
      <sz val="9"/>
      <name val="Arial"/>
      <family val="2"/>
    </font>
    <font>
      <sz val="9"/>
      <name val="Calibri"/>
      <family val="2"/>
    </font>
    <font>
      <b/>
      <i/>
      <sz val="9"/>
      <color indexed="8"/>
      <name val="Arial"/>
      <family val="2"/>
    </font>
    <font>
      <sz val="9"/>
      <color theme="1"/>
      <name val="Arial"/>
      <family val="2"/>
    </font>
    <font>
      <b/>
      <sz val="12"/>
      <name val="Times New Roman"/>
      <family val="1"/>
    </font>
    <font>
      <sz val="10"/>
      <color theme="1"/>
      <name val="Calibri"/>
      <family val="2"/>
      <scheme val="minor"/>
    </font>
    <font>
      <b/>
      <sz val="10"/>
      <color theme="1"/>
      <name val="Times New Roman"/>
      <family val="1"/>
    </font>
    <font>
      <b/>
      <sz val="10"/>
      <color rgb="FF000000"/>
      <name val="Times New Roman"/>
      <family val="1"/>
    </font>
    <font>
      <sz val="10"/>
      <color theme="1"/>
      <name val="Times New Roman"/>
      <family val="1"/>
    </font>
    <font>
      <sz val="10"/>
      <name val="Times New Roman"/>
      <family val="1"/>
    </font>
    <font>
      <b/>
      <sz val="10"/>
      <color rgb="FF28AF73"/>
      <name val="Times New Roman"/>
      <family val="1"/>
    </font>
    <font>
      <sz val="11"/>
      <color theme="1"/>
      <name val="Times New Roman"/>
      <family val="1"/>
    </font>
    <font>
      <b/>
      <sz val="9"/>
      <color rgb="FF000000"/>
      <name val="Arial"/>
      <family val="2"/>
    </font>
    <font>
      <sz val="8"/>
      <name val="Calibri"/>
      <family val="2"/>
      <scheme val="minor"/>
    </font>
    <font>
      <sz val="9"/>
      <color theme="0" tint="-0.14999847407452621"/>
      <name val="Arial"/>
      <family val="2"/>
    </font>
  </fonts>
  <fills count="4">
    <fill>
      <patternFill patternType="none"/>
    </fill>
    <fill>
      <patternFill patternType="gray125"/>
    </fill>
    <fill>
      <patternFill patternType="solid">
        <fgColor rgb="FFD9D9D9"/>
        <bgColor indexed="64"/>
      </patternFill>
    </fill>
    <fill>
      <patternFill patternType="solid">
        <fgColor theme="5"/>
        <bgColor indexed="64"/>
      </patternFill>
    </fill>
  </fills>
  <borders count="32">
    <border>
      <left/>
      <right/>
      <top/>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theme="0" tint="-0.24994659260841701"/>
      </top>
      <bottom style="thin">
        <color auto="1"/>
      </bottom>
      <diagonal/>
    </border>
    <border>
      <left style="thin">
        <color auto="1"/>
      </left>
      <right style="thin">
        <color auto="1"/>
      </right>
      <top style="thin">
        <color theme="0" tint="-0.24994659260841701"/>
      </top>
      <bottom/>
      <diagonal/>
    </border>
    <border>
      <left style="thin">
        <color auto="1"/>
      </left>
      <right/>
      <top/>
      <bottom/>
      <diagonal/>
    </border>
    <border>
      <left style="thin">
        <color auto="1"/>
      </left>
      <right style="thin">
        <color auto="1"/>
      </right>
      <top/>
      <bottom style="thin">
        <color theme="0" tint="-0.24994659260841701"/>
      </bottom>
      <diagonal/>
    </border>
    <border>
      <left/>
      <right style="thin">
        <color auto="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1"/>
      </left>
      <right style="thin">
        <color theme="1"/>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indexed="64"/>
      </right>
      <top style="thin">
        <color theme="0" tint="-0.24994659260841701"/>
      </top>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auto="1"/>
      </right>
      <top/>
      <bottom style="thin">
        <color theme="0" tint="-0.24994659260841701"/>
      </bottom>
      <diagonal/>
    </border>
    <border>
      <left style="thin">
        <color theme="1"/>
      </left>
      <right/>
      <top/>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0">
    <xf numFmtId="0" fontId="0" fillId="0" borderId="0"/>
    <xf numFmtId="0" fontId="12"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295">
    <xf numFmtId="0" fontId="0" fillId="0" borderId="0" xfId="0"/>
    <xf numFmtId="0" fontId="10" fillId="0" borderId="0" xfId="0" applyFont="1" applyAlignment="1">
      <alignment horizontal="center"/>
    </xf>
    <xf numFmtId="0" fontId="5" fillId="0" borderId="0" xfId="0" applyFont="1" applyAlignment="1">
      <alignment wrapText="1"/>
    </xf>
    <xf numFmtId="0" fontId="5" fillId="0" borderId="0" xfId="0" applyFont="1"/>
    <xf numFmtId="0" fontId="0" fillId="0" borderId="0" xfId="0" applyAlignment="1">
      <alignment horizontal="left" wrapText="1"/>
    </xf>
    <xf numFmtId="0" fontId="12" fillId="0" borderId="0" xfId="1" applyAlignment="1" applyProtection="1"/>
    <xf numFmtId="0" fontId="13" fillId="0" borderId="0" xfId="0" applyFont="1" applyAlignment="1">
      <alignment horizontal="center"/>
    </xf>
    <xf numFmtId="0" fontId="14" fillId="0" borderId="0" xfId="0" applyFont="1" applyAlignment="1">
      <alignment horizontal="center" wrapText="1"/>
    </xf>
    <xf numFmtId="0" fontId="14" fillId="0" borderId="0" xfId="0" applyFont="1" applyAlignment="1">
      <alignment horizontal="center"/>
    </xf>
    <xf numFmtId="0" fontId="21" fillId="0" borderId="0" xfId="0" applyFont="1"/>
    <xf numFmtId="0" fontId="0" fillId="0" borderId="8" xfId="0" applyBorder="1" applyAlignment="1">
      <alignment horizontal="left" vertical="center"/>
    </xf>
    <xf numFmtId="0" fontId="0" fillId="0" borderId="8" xfId="0" applyBorder="1" applyAlignment="1">
      <alignment vertical="center"/>
    </xf>
    <xf numFmtId="0" fontId="0" fillId="0" borderId="0" xfId="0" applyAlignment="1">
      <alignment horizontal="center" vertical="center"/>
    </xf>
    <xf numFmtId="0" fontId="1" fillId="0" borderId="9" xfId="0" applyFont="1" applyBorder="1" applyAlignment="1">
      <alignment horizontal="left" vertical="center"/>
    </xf>
    <xf numFmtId="0" fontId="1" fillId="0" borderId="0" xfId="0" applyFont="1" applyAlignment="1">
      <alignment horizontal="center"/>
    </xf>
    <xf numFmtId="0" fontId="2" fillId="0" borderId="10" xfId="0" applyFont="1" applyBorder="1" applyAlignment="1">
      <alignment horizontal="left" vertical="center"/>
    </xf>
    <xf numFmtId="0" fontId="2" fillId="0" borderId="10" xfId="0" applyFont="1" applyBorder="1" applyAlignment="1">
      <alignment vertical="center"/>
    </xf>
    <xf numFmtId="0" fontId="2" fillId="0" borderId="10" xfId="0" applyFont="1" applyBorder="1"/>
    <xf numFmtId="0" fontId="2" fillId="0" borderId="0" xfId="0" applyFont="1"/>
    <xf numFmtId="165" fontId="2" fillId="0" borderId="0" xfId="0" applyNumberFormat="1" applyFont="1" applyAlignment="1">
      <alignment vertical="center"/>
    </xf>
    <xf numFmtId="0" fontId="1" fillId="0" borderId="11" xfId="0" applyFont="1" applyBorder="1" applyAlignment="1">
      <alignment horizontal="left" vertical="center"/>
    </xf>
    <xf numFmtId="0" fontId="1" fillId="0" borderId="11" xfId="0" applyFont="1" applyBorder="1" applyAlignment="1">
      <alignment vertical="center"/>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0" xfId="0" applyFont="1" applyAlignment="1">
      <alignment vertical="center"/>
    </xf>
    <xf numFmtId="164" fontId="2" fillId="0" borderId="11" xfId="0" applyNumberFormat="1" applyFont="1" applyBorder="1" applyAlignment="1">
      <alignment vertical="center"/>
    </xf>
    <xf numFmtId="166" fontId="2" fillId="0" borderId="0" xfId="0" applyNumberFormat="1" applyFont="1" applyAlignment="1">
      <alignment vertical="center"/>
    </xf>
    <xf numFmtId="0" fontId="17" fillId="0" borderId="11" xfId="0" applyFont="1" applyBorder="1" applyAlignment="1">
      <alignment horizontal="left" vertical="center"/>
    </xf>
    <xf numFmtId="0" fontId="17" fillId="0" borderId="11"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left" vertical="center" wrapText="1"/>
    </xf>
    <xf numFmtId="0" fontId="17" fillId="0" borderId="11" xfId="0" applyFont="1" applyBorder="1" applyAlignment="1">
      <alignment horizontal="left" vertical="center" wrapText="1"/>
    </xf>
    <xf numFmtId="0" fontId="2" fillId="0" borderId="12" xfId="0" applyFont="1" applyBorder="1" applyAlignment="1">
      <alignment horizontal="left" vertical="center"/>
    </xf>
    <xf numFmtId="0" fontId="17" fillId="0" borderId="12" xfId="0" applyFont="1" applyBorder="1" applyAlignment="1">
      <alignment vertical="center" wrapText="1"/>
    </xf>
    <xf numFmtId="0" fontId="17" fillId="0" borderId="12" xfId="0" applyFont="1" applyBorder="1" applyAlignment="1">
      <alignment horizontal="left" vertical="center" wrapText="1"/>
    </xf>
    <xf numFmtId="164" fontId="2" fillId="0" borderId="12" xfId="0" applyNumberFormat="1" applyFont="1" applyBorder="1" applyAlignment="1">
      <alignment vertical="center"/>
    </xf>
    <xf numFmtId="164" fontId="2" fillId="0" borderId="9" xfId="0" applyNumberFormat="1" applyFont="1" applyBorder="1"/>
    <xf numFmtId="166" fontId="2" fillId="0" borderId="0" xfId="0" applyNumberFormat="1" applyFont="1"/>
    <xf numFmtId="164" fontId="1" fillId="0" borderId="9" xfId="0" applyNumberFormat="1" applyFont="1" applyBorder="1"/>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right"/>
    </xf>
    <xf numFmtId="164" fontId="1" fillId="0" borderId="0" xfId="0" applyNumberFormat="1" applyFont="1"/>
    <xf numFmtId="0" fontId="2" fillId="0" borderId="1" xfId="0" applyFont="1" applyBorder="1" applyAlignment="1">
      <alignment horizontal="left" vertical="center"/>
    </xf>
    <xf numFmtId="0" fontId="2" fillId="0" borderId="1" xfId="0" applyFont="1" applyBorder="1" applyAlignment="1">
      <alignment vertical="center"/>
    </xf>
    <xf numFmtId="0" fontId="2" fillId="0" borderId="1" xfId="0" applyFont="1" applyBorder="1"/>
    <xf numFmtId="0" fontId="1" fillId="0" borderId="1" xfId="0" applyFont="1" applyBorder="1" applyAlignment="1">
      <alignment horizontal="left" vertical="center"/>
    </xf>
    <xf numFmtId="0" fontId="1" fillId="0" borderId="1" xfId="0" applyFont="1" applyBorder="1" applyAlignment="1">
      <alignment vertical="center"/>
    </xf>
    <xf numFmtId="0" fontId="2" fillId="0" borderId="1" xfId="0" applyFont="1" applyBorder="1" applyAlignment="1">
      <alignment horizontal="left" vertical="center" wrapText="1"/>
    </xf>
    <xf numFmtId="164" fontId="2" fillId="0" borderId="1" xfId="0" applyNumberFormat="1" applyFont="1" applyBorder="1" applyAlignment="1">
      <alignment vertical="center"/>
    </xf>
    <xf numFmtId="0" fontId="17" fillId="0" borderId="1" xfId="0" applyFont="1" applyBorder="1" applyAlignment="1">
      <alignment horizontal="left" vertical="center"/>
    </xf>
    <xf numFmtId="0" fontId="2" fillId="0" borderId="1" xfId="0" applyFont="1" applyBorder="1" applyAlignment="1">
      <alignment vertical="center" wrapText="1"/>
    </xf>
    <xf numFmtId="0" fontId="17" fillId="0" borderId="1" xfId="0" applyFont="1" applyBorder="1" applyAlignment="1">
      <alignment vertical="center" wrapText="1"/>
    </xf>
    <xf numFmtId="0" fontId="17" fillId="0" borderId="1" xfId="0" applyFont="1" applyBorder="1" applyAlignment="1">
      <alignment vertical="center"/>
    </xf>
    <xf numFmtId="0" fontId="17" fillId="0" borderId="1" xfId="0" applyFont="1" applyBorder="1" applyAlignment="1">
      <alignment horizontal="left" vertical="center" wrapText="1"/>
    </xf>
    <xf numFmtId="164" fontId="17" fillId="0" borderId="1" xfId="0" applyNumberFormat="1" applyFont="1" applyBorder="1" applyAlignment="1">
      <alignment vertical="center"/>
    </xf>
    <xf numFmtId="166" fontId="17" fillId="0" borderId="0" xfId="0" applyNumberFormat="1" applyFont="1" applyAlignment="1">
      <alignment vertical="center"/>
    </xf>
    <xf numFmtId="0" fontId="17" fillId="0" borderId="3" xfId="0" applyFont="1" applyBorder="1" applyAlignment="1">
      <alignment horizontal="left" vertical="center"/>
    </xf>
    <xf numFmtId="0" fontId="17" fillId="0" borderId="3" xfId="0" applyFont="1" applyBorder="1" applyAlignment="1">
      <alignment vertical="center" wrapText="1"/>
    </xf>
    <xf numFmtId="0" fontId="17" fillId="0" borderId="3" xfId="0" applyFont="1" applyBorder="1" applyAlignment="1">
      <alignment horizontal="left" vertical="center" wrapText="1"/>
    </xf>
    <xf numFmtId="164" fontId="17" fillId="0" borderId="3" xfId="0" applyNumberFormat="1" applyFont="1" applyBorder="1" applyAlignment="1">
      <alignment vertical="center"/>
    </xf>
    <xf numFmtId="0" fontId="1" fillId="0" borderId="9" xfId="0" applyFont="1" applyBorder="1" applyAlignment="1">
      <alignment horizontal="right"/>
    </xf>
    <xf numFmtId="166" fontId="0" fillId="0" borderId="0" xfId="0" applyNumberFormat="1"/>
    <xf numFmtId="0" fontId="1" fillId="0" borderId="13" xfId="0" applyFont="1" applyBorder="1" applyAlignment="1">
      <alignment horizontal="right"/>
    </xf>
    <xf numFmtId="164" fontId="1" fillId="0" borderId="13" xfId="0" applyNumberFormat="1" applyFont="1" applyBorder="1"/>
    <xf numFmtId="0" fontId="1" fillId="0" borderId="14" xfId="0" applyFont="1" applyBorder="1" applyAlignment="1">
      <alignment horizontal="right"/>
    </xf>
    <xf numFmtId="0" fontId="0" fillId="0" borderId="14" xfId="0" applyBorder="1" applyAlignment="1">
      <alignment horizontal="left" vertical="center"/>
    </xf>
    <xf numFmtId="0" fontId="0" fillId="0" borderId="14" xfId="0" applyBorder="1" applyAlignment="1">
      <alignment vertical="center"/>
    </xf>
    <xf numFmtId="0" fontId="0" fillId="0" borderId="14" xfId="0" applyBorder="1" applyAlignment="1">
      <alignment horizontal="center" vertical="center"/>
    </xf>
    <xf numFmtId="0" fontId="0" fillId="0" borderId="14" xfId="0" applyBorder="1"/>
    <xf numFmtId="0" fontId="2" fillId="0" borderId="1" xfId="0" applyFont="1" applyBorder="1" applyAlignment="1">
      <alignment vertical="top"/>
    </xf>
    <xf numFmtId="164" fontId="2" fillId="0" borderId="1" xfId="0" applyNumberFormat="1" applyFont="1" applyBorder="1" applyAlignment="1">
      <alignment vertical="top"/>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0" fillId="0" borderId="1" xfId="0" applyBorder="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vertical="top"/>
    </xf>
    <xf numFmtId="164" fontId="15" fillId="0" borderId="1" xfId="0" applyNumberFormat="1" applyFont="1" applyBorder="1" applyAlignment="1">
      <alignment vertical="top"/>
    </xf>
    <xf numFmtId="164" fontId="17" fillId="0" borderId="1" xfId="0" applyNumberFormat="1" applyFont="1" applyBorder="1" applyAlignment="1">
      <alignment vertical="top"/>
    </xf>
    <xf numFmtId="0" fontId="15" fillId="0" borderId="1" xfId="0" applyFont="1" applyBorder="1" applyAlignment="1">
      <alignment vertical="center"/>
    </xf>
    <xf numFmtId="0" fontId="2" fillId="0" borderId="3" xfId="0" applyFont="1" applyBorder="1" applyAlignment="1">
      <alignment horizontal="left" vertical="center" wrapText="1"/>
    </xf>
    <xf numFmtId="0" fontId="2" fillId="0" borderId="3" xfId="0" applyFont="1" applyBorder="1" applyAlignment="1">
      <alignment vertical="center"/>
    </xf>
    <xf numFmtId="0" fontId="2" fillId="0" borderId="3" xfId="0" applyFont="1" applyBorder="1" applyAlignment="1">
      <alignment vertical="top"/>
    </xf>
    <xf numFmtId="164" fontId="2" fillId="0" borderId="3" xfId="0" applyNumberFormat="1" applyFont="1" applyBorder="1" applyAlignment="1">
      <alignment vertical="top"/>
    </xf>
    <xf numFmtId="164" fontId="1" fillId="0" borderId="9" xfId="0" applyNumberFormat="1" applyFont="1" applyBorder="1" applyAlignment="1">
      <alignment vertical="top"/>
    </xf>
    <xf numFmtId="0" fontId="0" fillId="0" borderId="15" xfId="0" applyBorder="1"/>
    <xf numFmtId="164" fontId="1" fillId="0" borderId="14" xfId="0" applyNumberFormat="1" applyFont="1" applyBorder="1" applyAlignment="1">
      <alignment vertical="top"/>
    </xf>
    <xf numFmtId="0" fontId="2" fillId="0" borderId="1" xfId="0" applyFont="1" applyBorder="1" applyAlignment="1">
      <alignment vertical="top" wrapText="1"/>
    </xf>
    <xf numFmtId="0" fontId="2" fillId="0" borderId="3" xfId="0" applyFont="1" applyBorder="1" applyAlignment="1">
      <alignment vertical="center" wrapText="1"/>
    </xf>
    <xf numFmtId="164" fontId="2" fillId="0" borderId="3" xfId="0" applyNumberFormat="1" applyFont="1" applyBorder="1" applyAlignment="1">
      <alignment vertical="center"/>
    </xf>
    <xf numFmtId="164" fontId="1" fillId="0" borderId="13" xfId="0" applyNumberFormat="1" applyFont="1" applyBorder="1" applyAlignment="1">
      <alignment vertical="top"/>
    </xf>
    <xf numFmtId="0" fontId="1" fillId="0" borderId="1" xfId="0" applyFont="1" applyBorder="1" applyAlignment="1">
      <alignment horizontal="center"/>
    </xf>
    <xf numFmtId="0" fontId="1" fillId="0" borderId="6" xfId="0" applyFont="1" applyBorder="1" applyAlignment="1">
      <alignment horizontal="center"/>
    </xf>
    <xf numFmtId="0" fontId="2" fillId="0" borderId="6" xfId="0" applyFont="1" applyBorder="1" applyAlignment="1">
      <alignment vertical="center"/>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vertical="center"/>
    </xf>
    <xf numFmtId="164" fontId="2" fillId="0" borderId="2" xfId="0" applyNumberFormat="1" applyFont="1" applyBorder="1" applyAlignment="1">
      <alignment vertical="center"/>
    </xf>
    <xf numFmtId="0" fontId="2" fillId="0" borderId="13" xfId="0" applyFont="1" applyBorder="1" applyAlignment="1">
      <alignment horizontal="left"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13" xfId="0" applyFont="1" applyBorder="1" applyAlignment="1">
      <alignment vertical="center"/>
    </xf>
    <xf numFmtId="164" fontId="2" fillId="0" borderId="13" xfId="0" applyNumberFormat="1" applyFont="1" applyBorder="1" applyAlignment="1">
      <alignment vertical="center"/>
    </xf>
    <xf numFmtId="0" fontId="2" fillId="0" borderId="14" xfId="0" applyFont="1" applyBorder="1" applyAlignment="1">
      <alignment horizontal="left" vertical="center" wrapText="1"/>
    </xf>
    <xf numFmtId="0" fontId="2" fillId="0" borderId="14" xfId="0" applyFont="1" applyBorder="1" applyAlignment="1">
      <alignment vertical="center" wrapText="1"/>
    </xf>
    <xf numFmtId="0" fontId="2" fillId="0" borderId="14" xfId="0" applyFont="1" applyBorder="1" applyAlignment="1">
      <alignment horizontal="center" vertical="center" wrapText="1"/>
    </xf>
    <xf numFmtId="0" fontId="2" fillId="0" borderId="14" xfId="0" applyFont="1" applyBorder="1" applyAlignment="1">
      <alignment vertical="center"/>
    </xf>
    <xf numFmtId="164" fontId="2" fillId="0" borderId="14" xfId="0" applyNumberFormat="1" applyFont="1" applyBorder="1" applyAlignment="1">
      <alignment vertical="center"/>
    </xf>
    <xf numFmtId="0" fontId="9" fillId="0" borderId="1" xfId="0" applyFont="1" applyBorder="1"/>
    <xf numFmtId="0" fontId="9" fillId="0" borderId="3" xfId="0" applyFont="1" applyBorder="1"/>
    <xf numFmtId="0" fontId="2" fillId="0" borderId="1" xfId="0" applyFont="1" applyBorder="1" applyAlignment="1">
      <alignment horizontal="left" vertical="top" wrapText="1"/>
    </xf>
    <xf numFmtId="0" fontId="23" fillId="0" borderId="1" xfId="0" applyFont="1" applyBorder="1"/>
    <xf numFmtId="0" fontId="17" fillId="0" borderId="3" xfId="0" applyFont="1" applyBorder="1"/>
    <xf numFmtId="0" fontId="0" fillId="0" borderId="13" xfId="0" applyBorder="1" applyAlignment="1">
      <alignment horizontal="left" vertical="center"/>
    </xf>
    <xf numFmtId="0" fontId="0" fillId="0" borderId="13" xfId="0" applyBorder="1" applyAlignment="1">
      <alignment vertical="center"/>
    </xf>
    <xf numFmtId="0" fontId="0" fillId="0" borderId="13" xfId="0" applyBorder="1" applyAlignment="1">
      <alignment horizontal="center" vertical="center"/>
    </xf>
    <xf numFmtId="0" fontId="0" fillId="0" borderId="13" xfId="0" applyBorder="1"/>
    <xf numFmtId="0" fontId="1" fillId="0" borderId="1" xfId="0" applyFont="1" applyBorder="1" applyAlignment="1">
      <alignment vertical="top" wrapText="1"/>
    </xf>
    <xf numFmtId="0" fontId="2" fillId="0" borderId="3" xfId="0" applyFont="1" applyBorder="1" applyAlignment="1">
      <alignment horizontal="left" vertical="center"/>
    </xf>
    <xf numFmtId="0" fontId="2" fillId="0" borderId="3" xfId="0" applyFont="1" applyBorder="1" applyAlignment="1">
      <alignment vertical="top" wrapText="1"/>
    </xf>
    <xf numFmtId="0" fontId="2" fillId="0" borderId="6" xfId="0" applyFont="1" applyBorder="1" applyAlignment="1">
      <alignment horizontal="left" vertical="center"/>
    </xf>
    <xf numFmtId="0" fontId="1" fillId="0" borderId="6" xfId="0" applyFont="1" applyBorder="1" applyAlignment="1">
      <alignment vertical="center"/>
    </xf>
    <xf numFmtId="164" fontId="2" fillId="0" borderId="6" xfId="0" applyNumberFormat="1" applyFont="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1" fillId="0" borderId="6" xfId="0" applyFont="1" applyBorder="1" applyAlignment="1">
      <alignment vertical="center" wrapText="1"/>
    </xf>
    <xf numFmtId="0" fontId="2" fillId="0" borderId="16" xfId="0" applyFont="1" applyBorder="1" applyAlignment="1">
      <alignment vertical="center" wrapText="1"/>
    </xf>
    <xf numFmtId="0" fontId="2" fillId="0" borderId="16" xfId="0" applyFont="1" applyBorder="1" applyAlignment="1">
      <alignment horizontal="left" vertical="center" wrapText="1"/>
    </xf>
    <xf numFmtId="0" fontId="2" fillId="0" borderId="16" xfId="0" applyFont="1" applyBorder="1" applyAlignment="1">
      <alignment vertical="center"/>
    </xf>
    <xf numFmtId="164" fontId="2" fillId="0" borderId="16" xfId="0" applyNumberFormat="1" applyFont="1" applyBorder="1" applyAlignment="1">
      <alignment vertical="center"/>
    </xf>
    <xf numFmtId="0" fontId="18" fillId="0" borderId="1" xfId="0" applyFont="1" applyBorder="1" applyAlignment="1">
      <alignment vertical="center" wrapText="1"/>
    </xf>
    <xf numFmtId="0" fontId="0" fillId="0" borderId="6" xfId="0" applyBorder="1" applyAlignment="1">
      <alignment horizontal="left" vertical="center"/>
    </xf>
    <xf numFmtId="0" fontId="0" fillId="0" borderId="1" xfId="0" applyBorder="1"/>
    <xf numFmtId="0" fontId="0" fillId="0" borderId="3" xfId="0" applyBorder="1"/>
    <xf numFmtId="0" fontId="0" fillId="0" borderId="9" xfId="0" applyBorder="1"/>
    <xf numFmtId="0" fontId="0" fillId="0" borderId="7" xfId="0" applyBorder="1"/>
    <xf numFmtId="164" fontId="2" fillId="0" borderId="6" xfId="0" applyNumberFormat="1" applyFont="1" applyBorder="1" applyAlignment="1">
      <alignment vertical="top"/>
    </xf>
    <xf numFmtId="0" fontId="2" fillId="0" borderId="6" xfId="0" applyFont="1" applyBorder="1" applyAlignment="1">
      <alignment vertical="top"/>
    </xf>
    <xf numFmtId="0" fontId="1" fillId="0" borderId="16" xfId="0" applyFont="1" applyBorder="1" applyAlignment="1">
      <alignment horizontal="right"/>
    </xf>
    <xf numFmtId="0" fontId="0" fillId="0" borderId="16" xfId="0" applyBorder="1"/>
    <xf numFmtId="0" fontId="2" fillId="0" borderId="14" xfId="0" applyFont="1" applyBorder="1" applyAlignment="1">
      <alignment horizontal="left" vertical="center"/>
    </xf>
    <xf numFmtId="0" fontId="2" fillId="0" borderId="17" xfId="0" applyFont="1" applyBorder="1" applyAlignment="1">
      <alignment vertical="center" wrapText="1"/>
    </xf>
    <xf numFmtId="0" fontId="2" fillId="0" borderId="16" xfId="0" applyFont="1" applyBorder="1" applyAlignment="1">
      <alignment vertical="top"/>
    </xf>
    <xf numFmtId="164" fontId="2" fillId="0" borderId="16" xfId="0" applyNumberFormat="1" applyFont="1" applyBorder="1" applyAlignment="1">
      <alignment vertical="top"/>
    </xf>
    <xf numFmtId="0" fontId="8" fillId="0" borderId="14" xfId="0" applyFont="1" applyBorder="1"/>
    <xf numFmtId="0" fontId="6" fillId="0" borderId="14" xfId="0" applyFont="1" applyBorder="1"/>
    <xf numFmtId="0" fontId="6" fillId="0" borderId="14" xfId="0" applyFont="1" applyBorder="1" applyAlignment="1">
      <alignment horizontal="center" vertical="center"/>
    </xf>
    <xf numFmtId="0" fontId="7" fillId="0" borderId="18" xfId="0" applyFont="1" applyBorder="1"/>
    <xf numFmtId="0" fontId="6" fillId="0" borderId="18" xfId="0" applyFont="1" applyBorder="1"/>
    <xf numFmtId="0" fontId="6" fillId="0" borderId="18" xfId="0" applyFont="1" applyBorder="1" applyAlignment="1">
      <alignment horizontal="center" vertical="center"/>
    </xf>
    <xf numFmtId="0" fontId="2" fillId="0" borderId="9" xfId="0" applyFont="1" applyBorder="1" applyAlignment="1">
      <alignment vertical="center" wrapText="1"/>
    </xf>
    <xf numFmtId="0" fontId="1" fillId="0" borderId="9" xfId="0" applyFont="1" applyBorder="1" applyAlignment="1">
      <alignment horizontal="center" vertical="center"/>
    </xf>
    <xf numFmtId="0" fontId="2" fillId="0" borderId="5" xfId="0" applyFont="1" applyBorder="1" applyAlignment="1">
      <alignment horizontal="left" vertical="center"/>
    </xf>
    <xf numFmtId="0" fontId="2" fillId="0" borderId="19" xfId="0" applyFont="1" applyBorder="1" applyAlignment="1">
      <alignment vertical="center" wrapText="1"/>
    </xf>
    <xf numFmtId="0" fontId="2" fillId="0" borderId="19" xfId="0" applyFont="1" applyBorder="1" applyAlignment="1">
      <alignment horizontal="center" vertical="center" wrapText="1"/>
    </xf>
    <xf numFmtId="0" fontId="2" fillId="0" borderId="6" xfId="0" applyFont="1" applyBorder="1" applyAlignment="1">
      <alignment horizontal="center" vertical="center" wrapText="1"/>
    </xf>
    <xf numFmtId="0" fontId="6" fillId="0" borderId="3" xfId="0" applyFont="1" applyBorder="1" applyAlignment="1">
      <alignment horizontal="left" vertical="center"/>
    </xf>
    <xf numFmtId="0" fontId="6" fillId="0" borderId="16" xfId="0" applyFont="1" applyBorder="1"/>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2" fillId="0" borderId="14" xfId="0" applyFont="1" applyBorder="1" applyAlignment="1">
      <alignment horizontal="right" vertical="center"/>
    </xf>
    <xf numFmtId="0" fontId="0" fillId="0" borderId="0" xfId="0" applyAlignment="1">
      <alignment horizontal="left" vertical="center"/>
    </xf>
    <xf numFmtId="0" fontId="0" fillId="0" borderId="0" xfId="0" applyAlignment="1">
      <alignment vertical="center"/>
    </xf>
    <xf numFmtId="0" fontId="0" fillId="0" borderId="4" xfId="0" applyBorder="1" applyAlignment="1">
      <alignment horizontal="left" vertical="center"/>
    </xf>
    <xf numFmtId="0" fontId="24" fillId="0" borderId="1" xfId="0" applyFont="1" applyBorder="1" applyAlignment="1">
      <alignment vertical="center"/>
    </xf>
    <xf numFmtId="0" fontId="24" fillId="0" borderId="1" xfId="0" applyFont="1" applyBorder="1" applyAlignment="1">
      <alignment vertical="center" wrapText="1"/>
    </xf>
    <xf numFmtId="164" fontId="1" fillId="0" borderId="0" xfId="0" applyNumberFormat="1" applyFont="1" applyAlignment="1">
      <alignment vertical="top"/>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vertical="center"/>
    </xf>
    <xf numFmtId="165" fontId="2" fillId="0" borderId="0" xfId="0" applyNumberFormat="1" applyFont="1" applyAlignment="1">
      <alignment horizontal="left" vertical="center"/>
    </xf>
    <xf numFmtId="165" fontId="1" fillId="0" borderId="0" xfId="0" applyNumberFormat="1" applyFont="1" applyAlignment="1">
      <alignment horizontal="left" vertical="center"/>
    </xf>
    <xf numFmtId="165" fontId="17" fillId="0" borderId="0" xfId="0" applyNumberFormat="1" applyFont="1" applyAlignment="1">
      <alignment horizontal="left" vertical="center"/>
    </xf>
    <xf numFmtId="0" fontId="25" fillId="0" borderId="1" xfId="0" applyFont="1" applyBorder="1" applyAlignment="1">
      <alignment vertical="center" wrapText="1"/>
    </xf>
    <xf numFmtId="0" fontId="2" fillId="0" borderId="21" xfId="0" applyFont="1" applyBorder="1" applyAlignment="1">
      <alignment vertical="center"/>
    </xf>
    <xf numFmtId="164" fontId="2" fillId="0" borderId="21" xfId="0" applyNumberFormat="1" applyFont="1" applyBorder="1" applyAlignment="1">
      <alignment vertical="center"/>
    </xf>
    <xf numFmtId="0" fontId="0" fillId="0" borderId="0" xfId="0" applyAlignment="1">
      <alignment wrapText="1"/>
    </xf>
    <xf numFmtId="0" fontId="0" fillId="0" borderId="0" xfId="0" quotePrefix="1"/>
    <xf numFmtId="0" fontId="2" fillId="0" borderId="21" xfId="0" applyFont="1" applyBorder="1" applyAlignment="1">
      <alignment horizontal="left" vertical="center"/>
    </xf>
    <xf numFmtId="0" fontId="1" fillId="0" borderId="21" xfId="0" applyFont="1" applyBorder="1" applyAlignment="1">
      <alignment vertical="top" wrapText="1"/>
    </xf>
    <xf numFmtId="0" fontId="2" fillId="0" borderId="21" xfId="0" applyFont="1" applyBorder="1" applyAlignment="1">
      <alignment horizontal="left" vertical="center" wrapText="1"/>
    </xf>
    <xf numFmtId="0" fontId="2" fillId="0" borderId="21" xfId="0" applyFont="1" applyBorder="1" applyAlignment="1">
      <alignment vertical="top" wrapText="1"/>
    </xf>
    <xf numFmtId="0" fontId="2" fillId="0" borderId="22" xfId="0" applyFont="1" applyBorder="1" applyAlignment="1">
      <alignment vertical="center" wrapText="1"/>
    </xf>
    <xf numFmtId="0" fontId="2" fillId="0" borderId="22" xfId="0" applyFont="1" applyBorder="1" applyAlignment="1">
      <alignment horizontal="left" vertical="center" wrapText="1"/>
    </xf>
    <xf numFmtId="0" fontId="2" fillId="0" borderId="22" xfId="0" applyFont="1" applyBorder="1" applyAlignment="1">
      <alignment vertical="center"/>
    </xf>
    <xf numFmtId="164" fontId="2" fillId="0" borderId="22" xfId="0" applyNumberFormat="1" applyFont="1" applyBorder="1" applyAlignment="1">
      <alignment vertical="center"/>
    </xf>
    <xf numFmtId="166" fontId="2" fillId="0" borderId="0" xfId="0" applyNumberFormat="1" applyFont="1" applyAlignment="1">
      <alignment vertical="center" wrapText="1"/>
    </xf>
    <xf numFmtId="0" fontId="17" fillId="0" borderId="11" xfId="0" applyFont="1" applyBorder="1" applyAlignment="1">
      <alignment horizontal="left" vertical="top"/>
    </xf>
    <xf numFmtId="0" fontId="17" fillId="0" borderId="11" xfId="0" applyFont="1" applyBorder="1" applyAlignment="1">
      <alignment vertical="top" wrapText="1"/>
    </xf>
    <xf numFmtId="0" fontId="2" fillId="0" borderId="11" xfId="0" applyFont="1" applyBorder="1" applyAlignment="1">
      <alignment horizontal="left" vertical="top"/>
    </xf>
    <xf numFmtId="164" fontId="2" fillId="0" borderId="11" xfId="0" applyNumberFormat="1" applyFont="1" applyBorder="1" applyAlignment="1">
      <alignment vertical="top"/>
    </xf>
    <xf numFmtId="165" fontId="2" fillId="0" borderId="0" xfId="0" applyNumberFormat="1" applyFont="1" applyAlignment="1">
      <alignment horizontal="left" vertical="top"/>
    </xf>
    <xf numFmtId="166" fontId="2" fillId="0" borderId="0" xfId="0" applyNumberFormat="1" applyFont="1" applyAlignment="1">
      <alignment vertical="top"/>
    </xf>
    <xf numFmtId="0" fontId="0" fillId="0" borderId="0" xfId="0" applyAlignment="1">
      <alignment vertical="top"/>
    </xf>
    <xf numFmtId="164" fontId="17" fillId="0" borderId="21" xfId="0" applyNumberFormat="1" applyFont="1" applyBorder="1" applyAlignment="1">
      <alignment vertical="center"/>
    </xf>
    <xf numFmtId="166" fontId="12" fillId="0" borderId="0" xfId="1" applyNumberFormat="1" applyFill="1" applyBorder="1" applyAlignment="1" applyProtection="1">
      <alignment vertical="center"/>
    </xf>
    <xf numFmtId="166" fontId="12" fillId="0" borderId="0" xfId="1" applyNumberFormat="1" applyFill="1" applyBorder="1" applyAlignment="1" applyProtection="1">
      <alignment vertical="center" wrapText="1"/>
    </xf>
    <xf numFmtId="0" fontId="25" fillId="0" borderId="0" xfId="0" applyFont="1"/>
    <xf numFmtId="0" fontId="25" fillId="0" borderId="23" xfId="0" applyFont="1" applyBorder="1"/>
    <xf numFmtId="0" fontId="6" fillId="0" borderId="24" xfId="0" applyFont="1" applyBorder="1" applyAlignment="1">
      <alignment horizontal="left" vertical="center"/>
    </xf>
    <xf numFmtId="0" fontId="6" fillId="0" borderId="21" xfId="0" applyFont="1" applyBorder="1" applyAlignment="1">
      <alignment horizontal="left" vertical="center"/>
    </xf>
    <xf numFmtId="0" fontId="6" fillId="0" borderId="25" xfId="0" applyFont="1" applyBorder="1" applyAlignment="1">
      <alignment horizontal="left" vertical="center"/>
    </xf>
    <xf numFmtId="0" fontId="26" fillId="0" borderId="0" xfId="0" applyFont="1" applyAlignment="1">
      <alignment vertical="center"/>
    </xf>
    <xf numFmtId="0" fontId="27" fillId="0" borderId="0" xfId="0" applyFont="1"/>
    <xf numFmtId="0" fontId="28" fillId="2" borderId="26" xfId="0" applyFont="1" applyFill="1" applyBorder="1" applyAlignment="1">
      <alignment vertical="center" wrapText="1"/>
    </xf>
    <xf numFmtId="0" fontId="29" fillId="2" borderId="27" xfId="0" applyFont="1" applyFill="1" applyBorder="1" applyAlignment="1">
      <alignment vertical="center" wrapText="1"/>
    </xf>
    <xf numFmtId="0" fontId="30" fillId="0" borderId="28" xfId="0" applyFont="1" applyBorder="1" applyAlignment="1">
      <alignment vertical="center" wrapText="1"/>
    </xf>
    <xf numFmtId="0" fontId="30" fillId="0" borderId="29" xfId="0" applyFont="1" applyBorder="1" applyAlignment="1">
      <alignment vertical="center" wrapText="1"/>
    </xf>
    <xf numFmtId="0" fontId="31" fillId="0" borderId="28" xfId="0" applyFont="1" applyBorder="1" applyAlignment="1">
      <alignment vertical="center" wrapText="1"/>
    </xf>
    <xf numFmtId="0" fontId="31" fillId="0" borderId="29" xfId="0" applyFont="1" applyBorder="1" applyAlignment="1">
      <alignment vertical="center" wrapText="1"/>
    </xf>
    <xf numFmtId="0" fontId="30" fillId="0" borderId="0" xfId="0" applyFont="1" applyAlignment="1">
      <alignment vertical="center"/>
    </xf>
    <xf numFmtId="0" fontId="32" fillId="0" borderId="0" xfId="0" applyFont="1" applyAlignment="1">
      <alignment horizontal="left" vertical="center" indent="8"/>
    </xf>
    <xf numFmtId="0" fontId="0" fillId="3" borderId="0" xfId="0" applyFill="1"/>
    <xf numFmtId="0" fontId="33" fillId="0" borderId="0" xfId="0" applyFont="1" applyAlignment="1">
      <alignment vertical="center"/>
    </xf>
    <xf numFmtId="2" fontId="1" fillId="0" borderId="9" xfId="0" applyNumberFormat="1" applyFont="1" applyBorder="1" applyAlignment="1">
      <alignment horizontal="left" vertical="center"/>
    </xf>
    <xf numFmtId="2" fontId="1" fillId="0" borderId="0" xfId="0" applyNumberFormat="1" applyFont="1" applyAlignment="1">
      <alignment horizontal="right"/>
    </xf>
    <xf numFmtId="2" fontId="2" fillId="0" borderId="1" xfId="0" applyNumberFormat="1" applyFont="1" applyBorder="1"/>
    <xf numFmtId="2" fontId="2" fillId="0" borderId="1" xfId="0" applyNumberFormat="1" applyFont="1" applyBorder="1" applyAlignment="1">
      <alignment vertical="center"/>
    </xf>
    <xf numFmtId="2" fontId="17" fillId="0" borderId="1" xfId="0" applyNumberFormat="1" applyFont="1" applyBorder="1" applyAlignment="1">
      <alignment vertical="center"/>
    </xf>
    <xf numFmtId="2" fontId="17" fillId="0" borderId="21" xfId="0" applyNumberFormat="1" applyFont="1" applyBorder="1" applyAlignment="1">
      <alignment vertical="center"/>
    </xf>
    <xf numFmtId="2" fontId="1" fillId="0" borderId="9" xfId="0" applyNumberFormat="1" applyFont="1" applyBorder="1" applyAlignment="1">
      <alignment horizontal="right"/>
    </xf>
    <xf numFmtId="2" fontId="0" fillId="0" borderId="0" xfId="0" applyNumberFormat="1"/>
    <xf numFmtId="2" fontId="2" fillId="0" borderId="1" xfId="0" applyNumberFormat="1" applyFont="1" applyBorder="1" applyAlignment="1">
      <alignment vertical="top"/>
    </xf>
    <xf numFmtId="2" fontId="15" fillId="0" borderId="1" xfId="0" applyNumberFormat="1" applyFont="1" applyBorder="1" applyAlignment="1">
      <alignment vertical="top"/>
    </xf>
    <xf numFmtId="2" fontId="2" fillId="0" borderId="3" xfId="0" applyNumberFormat="1" applyFont="1" applyBorder="1" applyAlignment="1">
      <alignment vertical="top"/>
    </xf>
    <xf numFmtId="2" fontId="2" fillId="0" borderId="3" xfId="0" applyNumberFormat="1" applyFont="1" applyBorder="1" applyAlignment="1">
      <alignment vertical="center"/>
    </xf>
    <xf numFmtId="2" fontId="1" fillId="0" borderId="13" xfId="0" applyNumberFormat="1" applyFont="1" applyBorder="1" applyAlignment="1">
      <alignment horizontal="right"/>
    </xf>
    <xf numFmtId="2" fontId="1" fillId="0" borderId="14" xfId="0" applyNumberFormat="1" applyFont="1" applyBorder="1" applyAlignment="1">
      <alignment horizontal="right"/>
    </xf>
    <xf numFmtId="2" fontId="1" fillId="0" borderId="1" xfId="0" applyNumberFormat="1" applyFont="1" applyBorder="1" applyAlignment="1">
      <alignment horizontal="center"/>
    </xf>
    <xf numFmtId="2" fontId="2" fillId="0" borderId="2" xfId="0" applyNumberFormat="1" applyFont="1" applyBorder="1" applyAlignment="1">
      <alignment vertical="center"/>
    </xf>
    <xf numFmtId="2" fontId="2" fillId="0" borderId="13" xfId="0" applyNumberFormat="1" applyFont="1" applyBorder="1" applyAlignment="1">
      <alignment vertical="center"/>
    </xf>
    <xf numFmtId="2" fontId="2" fillId="0" borderId="14" xfId="0" applyNumberFormat="1" applyFont="1" applyBorder="1" applyAlignment="1">
      <alignment vertical="center"/>
    </xf>
    <xf numFmtId="2" fontId="2" fillId="0" borderId="21" xfId="0" applyNumberFormat="1" applyFont="1" applyBorder="1" applyAlignment="1">
      <alignment vertical="center"/>
    </xf>
    <xf numFmtId="2" fontId="2" fillId="0" borderId="6" xfId="0" applyNumberFormat="1" applyFont="1" applyBorder="1" applyAlignment="1">
      <alignment vertical="center"/>
    </xf>
    <xf numFmtId="2" fontId="2" fillId="0" borderId="16" xfId="0" applyNumberFormat="1" applyFont="1" applyBorder="1" applyAlignment="1">
      <alignment vertical="center"/>
    </xf>
    <xf numFmtId="2" fontId="2" fillId="0" borderId="22" xfId="0" applyNumberFormat="1" applyFont="1" applyBorder="1" applyAlignment="1">
      <alignment vertical="center"/>
    </xf>
    <xf numFmtId="2" fontId="0" fillId="0" borderId="13" xfId="0" applyNumberFormat="1" applyBorder="1"/>
    <xf numFmtId="2" fontId="0" fillId="0" borderId="14" xfId="0" applyNumberFormat="1" applyBorder="1"/>
    <xf numFmtId="2" fontId="0" fillId="0" borderId="1" xfId="0" applyNumberFormat="1" applyBorder="1"/>
    <xf numFmtId="2" fontId="0" fillId="0" borderId="3" xfId="0" applyNumberFormat="1" applyBorder="1"/>
    <xf numFmtId="2" fontId="2" fillId="0" borderId="6" xfId="0" applyNumberFormat="1" applyFont="1" applyBorder="1" applyAlignment="1">
      <alignment vertical="top"/>
    </xf>
    <xf numFmtId="2" fontId="0" fillId="0" borderId="16" xfId="0" applyNumberFormat="1" applyBorder="1"/>
    <xf numFmtId="2" fontId="2" fillId="0" borderId="16" xfId="0" applyNumberFormat="1" applyFont="1" applyBorder="1" applyAlignment="1">
      <alignment vertical="top"/>
    </xf>
    <xf numFmtId="0" fontId="11" fillId="0" borderId="0" xfId="0" applyFont="1" applyAlignment="1">
      <alignment horizontal="left" vertical="center" wrapText="1"/>
    </xf>
    <xf numFmtId="1" fontId="2" fillId="0" borderId="10" xfId="0" applyNumberFormat="1" applyFont="1" applyBorder="1"/>
    <xf numFmtId="1" fontId="2" fillId="0" borderId="11" xfId="0" applyNumberFormat="1" applyFont="1" applyBorder="1" applyAlignment="1">
      <alignment vertical="center"/>
    </xf>
    <xf numFmtId="1" fontId="2" fillId="0" borderId="11" xfId="0" applyNumberFormat="1" applyFont="1" applyBorder="1" applyAlignment="1">
      <alignment vertical="top"/>
    </xf>
    <xf numFmtId="1" fontId="2" fillId="0" borderId="12" xfId="0" applyNumberFormat="1" applyFont="1" applyBorder="1" applyAlignment="1">
      <alignment vertical="center"/>
    </xf>
    <xf numFmtId="0" fontId="36" fillId="0" borderId="11" xfId="0" applyFont="1" applyBorder="1" applyAlignment="1">
      <alignment horizontal="left" vertical="center"/>
    </xf>
    <xf numFmtId="1" fontId="36" fillId="0" borderId="11" xfId="0" applyNumberFormat="1" applyFont="1" applyBorder="1" applyAlignment="1">
      <alignment vertical="center"/>
    </xf>
    <xf numFmtId="164" fontId="36" fillId="0" borderId="11" xfId="0" applyNumberFormat="1" applyFont="1" applyBorder="1" applyAlignment="1">
      <alignment vertical="center"/>
    </xf>
    <xf numFmtId="0" fontId="25" fillId="0" borderId="11" xfId="0" applyFont="1" applyBorder="1" applyAlignment="1">
      <alignment horizontal="left" vertical="center"/>
    </xf>
    <xf numFmtId="0" fontId="25" fillId="0" borderId="11" xfId="0" applyFont="1" applyBorder="1" applyAlignment="1">
      <alignment vertical="center" wrapText="1"/>
    </xf>
    <xf numFmtId="0" fontId="25" fillId="0" borderId="11" xfId="0" applyFont="1" applyBorder="1" applyAlignment="1">
      <alignment horizontal="left" vertical="center" wrapText="1"/>
    </xf>
    <xf numFmtId="1" fontId="25" fillId="0" borderId="11" xfId="0" applyNumberFormat="1" applyFont="1" applyBorder="1" applyAlignment="1">
      <alignment vertical="center"/>
    </xf>
    <xf numFmtId="0" fontId="25" fillId="0" borderId="11" xfId="0" applyFont="1" applyBorder="1" applyAlignment="1">
      <alignment vertical="center"/>
    </xf>
    <xf numFmtId="167" fontId="2" fillId="0" borderId="11" xfId="0" applyNumberFormat="1" applyFont="1" applyBorder="1" applyAlignment="1">
      <alignment vertical="center"/>
    </xf>
    <xf numFmtId="164" fontId="25" fillId="0" borderId="11" xfId="0" applyNumberFormat="1" applyFont="1" applyBorder="1" applyAlignment="1">
      <alignment vertical="center"/>
    </xf>
    <xf numFmtId="2" fontId="2" fillId="0" borderId="1" xfId="0" applyNumberFormat="1" applyFont="1" applyBorder="1" applyAlignment="1">
      <alignment horizontal="right" vertical="top"/>
    </xf>
    <xf numFmtId="1" fontId="2" fillId="0" borderId="1" xfId="0" applyNumberFormat="1" applyFont="1" applyBorder="1" applyAlignment="1">
      <alignment vertical="center"/>
    </xf>
    <xf numFmtId="1" fontId="2" fillId="0" borderId="6" xfId="0" applyNumberFormat="1" applyFont="1" applyBorder="1" applyAlignment="1">
      <alignment vertical="center"/>
    </xf>
    <xf numFmtId="1" fontId="2" fillId="0" borderId="1" xfId="0" applyNumberFormat="1" applyFont="1" applyBorder="1" applyAlignment="1">
      <alignment vertical="top"/>
    </xf>
    <xf numFmtId="1" fontId="15" fillId="0" borderId="1" xfId="0" applyNumberFormat="1" applyFont="1" applyBorder="1" applyAlignment="1">
      <alignment vertical="top"/>
    </xf>
    <xf numFmtId="1" fontId="2" fillId="0" borderId="3" xfId="0" applyNumberFormat="1" applyFont="1" applyBorder="1" applyAlignment="1">
      <alignment vertical="center"/>
    </xf>
    <xf numFmtId="1" fontId="2" fillId="0" borderId="21" xfId="0" applyNumberFormat="1" applyFont="1" applyBorder="1" applyAlignment="1">
      <alignment vertical="center"/>
    </xf>
    <xf numFmtId="0" fontId="2" fillId="0" borderId="6" xfId="0" applyFont="1" applyBorder="1" applyAlignment="1">
      <alignment horizontal="right" vertical="center"/>
    </xf>
    <xf numFmtId="1" fontId="17" fillId="0" borderId="21" xfId="0" applyNumberFormat="1" applyFont="1" applyBorder="1" applyAlignment="1">
      <alignment vertical="center"/>
    </xf>
    <xf numFmtId="1" fontId="17" fillId="0" borderId="1" xfId="0" applyNumberFormat="1" applyFont="1" applyBorder="1" applyAlignment="1">
      <alignment vertical="center"/>
    </xf>
    <xf numFmtId="1" fontId="17" fillId="0" borderId="3" xfId="0" applyNumberFormat="1" applyFont="1" applyBorder="1" applyAlignment="1">
      <alignment vertical="center"/>
    </xf>
    <xf numFmtId="2" fontId="2" fillId="0" borderId="1" xfId="0" applyNumberFormat="1" applyFont="1" applyBorder="1" applyAlignment="1">
      <alignment vertical="center" wrapText="1"/>
    </xf>
    <xf numFmtId="2" fontId="25" fillId="0" borderId="1" xfId="0" applyNumberFormat="1" applyFont="1" applyBorder="1" applyAlignment="1">
      <alignment vertical="center"/>
    </xf>
    <xf numFmtId="1" fontId="25" fillId="0" borderId="1" xfId="0" applyNumberFormat="1" applyFont="1" applyBorder="1" applyAlignment="1">
      <alignment vertical="top"/>
    </xf>
    <xf numFmtId="2" fontId="17" fillId="0" borderId="3" xfId="0" applyNumberFormat="1" applyFont="1" applyBorder="1"/>
    <xf numFmtId="2" fontId="23" fillId="0" borderId="1" xfId="0" applyNumberFormat="1" applyFont="1" applyBorder="1"/>
    <xf numFmtId="0" fontId="1" fillId="0" borderId="9" xfId="0" applyFont="1" applyBorder="1" applyAlignment="1">
      <alignment horizontal="right"/>
    </xf>
    <xf numFmtId="0" fontId="0" fillId="0" borderId="0" xfId="0" applyAlignment="1">
      <alignment horizontal="left" wrapText="1"/>
    </xf>
    <xf numFmtId="0" fontId="20" fillId="0" borderId="0" xfId="0" applyFont="1" applyAlignment="1">
      <alignment horizontal="left" wrapText="1"/>
    </xf>
    <xf numFmtId="0" fontId="0" fillId="0" borderId="0" xfId="0" applyAlignment="1">
      <alignment horizontal="left" vertical="center" wrapText="1"/>
    </xf>
    <xf numFmtId="0" fontId="11" fillId="0" borderId="0" xfId="0" applyFont="1" applyAlignment="1">
      <alignment horizontal="left" vertical="center" wrapText="1"/>
    </xf>
    <xf numFmtId="0" fontId="0" fillId="0" borderId="0" xfId="0" applyAlignment="1">
      <alignment horizontal="center" wrapText="1"/>
    </xf>
    <xf numFmtId="0" fontId="0" fillId="0" borderId="0" xfId="0" quotePrefix="1" applyAlignment="1">
      <alignment horizontal="left" wrapText="1"/>
    </xf>
    <xf numFmtId="0" fontId="0" fillId="0" borderId="0" xfId="0" applyAlignment="1">
      <alignment horizontal="left" vertical="top" wrapText="1"/>
    </xf>
    <xf numFmtId="165" fontId="2" fillId="0" borderId="20" xfId="0" applyNumberFormat="1" applyFont="1" applyBorder="1" applyAlignment="1">
      <alignment horizontal="left" vertical="center" wrapText="1"/>
    </xf>
    <xf numFmtId="165" fontId="2" fillId="0" borderId="0" xfId="0" applyNumberFormat="1" applyFont="1" applyAlignment="1">
      <alignment horizontal="left" vertical="center" wrapText="1"/>
    </xf>
    <xf numFmtId="0" fontId="1" fillId="0" borderId="9" xfId="0" applyFont="1" applyBorder="1" applyAlignment="1">
      <alignment horizontal="right" vertical="top"/>
    </xf>
    <xf numFmtId="0" fontId="30" fillId="0" borderId="0" xfId="0" applyFont="1" applyAlignment="1">
      <alignment horizontal="left" vertical="center" wrapText="1"/>
    </xf>
    <xf numFmtId="0" fontId="28" fillId="0" borderId="30" xfId="0" applyFont="1" applyBorder="1" applyAlignment="1">
      <alignment vertical="center" wrapText="1"/>
    </xf>
    <xf numFmtId="0" fontId="28" fillId="0" borderId="31" xfId="0" applyFont="1" applyBorder="1" applyAlignment="1">
      <alignment vertical="center" wrapText="1"/>
    </xf>
    <xf numFmtId="0" fontId="28" fillId="0" borderId="27" xfId="0" applyFont="1" applyBorder="1" applyAlignment="1">
      <alignment vertical="center" wrapText="1"/>
    </xf>
    <xf numFmtId="0" fontId="30" fillId="0" borderId="0" xfId="0" applyFont="1" applyAlignment="1">
      <alignment horizontal="left" vertical="top" wrapText="1"/>
    </xf>
    <xf numFmtId="1" fontId="2" fillId="0" borderId="6" xfId="0" applyNumberFormat="1" applyFont="1" applyFill="1" applyBorder="1" applyAlignment="1">
      <alignment vertical="center"/>
    </xf>
  </cellXfs>
  <cellStyles count="10">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obal.arup.com\europe\Dublin\jobs\279000\279933-00\Internal%20WIP\GX_Geotech\05_GI\01_Stage%20A-N\01_GI%20Design\3_Costing\279933_Northern%20GI-A%20Cost_WI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ublin\jobs\279000\279933-00\Internal%20WIP\GX_Geotech\05_GI\01_Stage%20A-N\01_GI%20Design\3_Costing\279933_Northern%20GI-A%20Cost_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SW Comparison"/>
      <sheetName val="SW GII Return"/>
      <sheetName val="Draft NA Cost Rev1"/>
      <sheetName val="04062021 Cost_Issue"/>
      <sheetName val="Opt 1b+2 Cost Est"/>
      <sheetName val="1B+2 App Output"/>
      <sheetName val="Programme Est"/>
      <sheetName val="Calc (P)"/>
      <sheetName val="Calc(L)"/>
      <sheetName val="SS_Draft NA Cost (half scop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SW Comparison"/>
      <sheetName val="SW GII Return"/>
      <sheetName val="Draft NA Cost Rev1"/>
      <sheetName val="04062021 Cost_Issue"/>
      <sheetName val="Opt 1b+2 Cost Est"/>
      <sheetName val="1B+2 App Output"/>
      <sheetName val="Programme Est"/>
      <sheetName val="Calc (P)"/>
      <sheetName val="Calc(L)"/>
      <sheetName val="SS_Draft NA Cost (half scop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7" dT="2026-08-18T14:17:52.19" personId="{00000000-0000-0000-0000-000000000000}" id="{04786D09-BF25-4463-BD40-EBE967CB8AF1}">
    <text>Will need sulfate testing for concrete class</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ngineersireland.ie/groups/societies/geotechnical-society.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 Id="rId4" Type="http://schemas.microsoft.com/office/2017/10/relationships/threadedComment" Target="../threadedComments/threadedComment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9"/>
  <sheetViews>
    <sheetView zoomScaleNormal="100" zoomScaleSheetLayoutView="100" workbookViewId="0">
      <selection activeCell="A29" sqref="A29:F29"/>
    </sheetView>
  </sheetViews>
  <sheetFormatPr defaultColWidth="8.85546875" defaultRowHeight="15"/>
  <cols>
    <col min="3" max="3" width="36.42578125" customWidth="1"/>
  </cols>
  <sheetData>
    <row r="3" spans="3:3" ht="16.5" customHeight="1"/>
    <row r="4" spans="3:3" ht="43.5" customHeight="1">
      <c r="C4" s="7" t="s">
        <v>0</v>
      </c>
    </row>
    <row r="5" spans="3:3">
      <c r="C5" s="2"/>
    </row>
    <row r="6" spans="3:3">
      <c r="C6" s="3"/>
    </row>
    <row r="7" spans="3:3" ht="21">
      <c r="C7" s="8" t="s">
        <v>1</v>
      </c>
    </row>
    <row r="8" spans="3:3">
      <c r="C8" s="3"/>
    </row>
    <row r="9" spans="3:3">
      <c r="C9" s="3"/>
    </row>
    <row r="10" spans="3:3" ht="18.75">
      <c r="C10" s="6" t="s">
        <v>2</v>
      </c>
    </row>
    <row r="11" spans="3:3">
      <c r="C11" s="1" t="s">
        <v>3</v>
      </c>
    </row>
    <row r="12" spans="3:3">
      <c r="C12" s="1"/>
    </row>
    <row r="13" spans="3:3">
      <c r="C13" s="1"/>
    </row>
    <row r="14" spans="3:3">
      <c r="C14" s="1"/>
    </row>
    <row r="17" spans="1:6">
      <c r="A17" t="s">
        <v>4</v>
      </c>
    </row>
    <row r="19" spans="1:6">
      <c r="A19" t="s">
        <v>5</v>
      </c>
    </row>
    <row r="20" spans="1:6">
      <c r="A20" t="s">
        <v>6</v>
      </c>
    </row>
    <row r="21" spans="1:6">
      <c r="A21" t="s">
        <v>7</v>
      </c>
    </row>
    <row r="22" spans="1:6">
      <c r="A22" t="s">
        <v>8</v>
      </c>
    </row>
    <row r="23" spans="1:6">
      <c r="A23" s="5" t="s">
        <v>9</v>
      </c>
    </row>
    <row r="25" spans="1:6">
      <c r="A25" t="s">
        <v>10</v>
      </c>
    </row>
    <row r="27" spans="1:6">
      <c r="A27" t="s">
        <v>11</v>
      </c>
    </row>
    <row r="29" spans="1:6" ht="59.25" customHeight="1">
      <c r="A29" s="279" t="s">
        <v>12</v>
      </c>
      <c r="B29" s="279"/>
      <c r="C29" s="279"/>
      <c r="D29" s="279"/>
      <c r="E29" s="279"/>
      <c r="F29" s="279"/>
    </row>
    <row r="31" spans="1:6" ht="46.5" customHeight="1">
      <c r="A31" s="279" t="s">
        <v>13</v>
      </c>
      <c r="B31" s="279"/>
      <c r="C31" s="279"/>
      <c r="D31" s="279"/>
      <c r="E31" s="279"/>
      <c r="F31" s="279"/>
    </row>
    <row r="34" spans="1:6">
      <c r="A34" s="9" t="s">
        <v>14</v>
      </c>
    </row>
    <row r="36" spans="1:6" ht="135.75" customHeight="1">
      <c r="A36" s="280" t="s">
        <v>15</v>
      </c>
      <c r="B36" s="280"/>
      <c r="C36" s="280"/>
      <c r="D36" s="280"/>
      <c r="E36" s="280"/>
      <c r="F36" s="280"/>
    </row>
    <row r="38" spans="1:6">
      <c r="A38" s="3" t="s">
        <v>16</v>
      </c>
    </row>
    <row r="40" spans="1:6" ht="90.75" customHeight="1">
      <c r="A40" s="279" t="s">
        <v>17</v>
      </c>
      <c r="B40" s="279"/>
      <c r="C40" s="279"/>
      <c r="D40" s="279"/>
      <c r="E40" s="279"/>
      <c r="F40" s="279"/>
    </row>
    <row r="41" spans="1:6" ht="17.25" customHeight="1">
      <c r="A41" s="4"/>
      <c r="B41" s="4"/>
      <c r="C41" s="4"/>
      <c r="D41" s="4"/>
      <c r="E41" s="4"/>
      <c r="F41" s="4"/>
    </row>
    <row r="43" spans="1:6">
      <c r="A43" s="3" t="s">
        <v>18</v>
      </c>
    </row>
    <row r="45" spans="1:6">
      <c r="A45" t="s">
        <v>19</v>
      </c>
    </row>
    <row r="47" spans="1:6">
      <c r="A47" t="s">
        <v>20</v>
      </c>
    </row>
    <row r="48" spans="1:6">
      <c r="B48" s="181" t="s">
        <v>21</v>
      </c>
    </row>
    <row r="49" spans="2:2">
      <c r="B49" s="181" t="s">
        <v>22</v>
      </c>
    </row>
  </sheetData>
  <mergeCells count="4">
    <mergeCell ref="A29:F29"/>
    <mergeCell ref="A31:F31"/>
    <mergeCell ref="A36:F36"/>
    <mergeCell ref="A40:F40"/>
  </mergeCells>
  <phoneticPr fontId="16" type="noConversion"/>
  <hyperlinks>
    <hyperlink ref="A23" r:id="rId1" xr:uid="{00000000-0004-0000-0000-000000000000}"/>
  </hyperlinks>
  <pageMargins left="0.7" right="0.7" top="0.75" bottom="0.75" header="0.3" footer="0.3"/>
  <pageSetup paperSize="9" orientation="portrait" r:id="rId2"/>
  <headerFooter>
    <oddHeader>&amp;CEngineers Ireland Specification for Ground Investigation, 2nd Edition, 2016.</oddHeader>
  </headerFooter>
  <rowBreaks count="1" manualBreakCount="1">
    <brk id="32" max="5" man="1"/>
  </rowBreaks>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98EE0-4DA0-4700-B5DB-ABB23086DA75}">
  <dimension ref="A1:F21"/>
  <sheetViews>
    <sheetView view="pageBreakPreview" zoomScaleNormal="100" zoomScaleSheetLayoutView="100" workbookViewId="0">
      <selection activeCell="A23" sqref="A23"/>
    </sheetView>
  </sheetViews>
  <sheetFormatPr defaultColWidth="8.85546875" defaultRowHeight="15"/>
  <cols>
    <col min="1" max="1" width="13.5703125" customWidth="1"/>
    <col min="3" max="3" width="36.42578125" customWidth="1"/>
  </cols>
  <sheetData>
    <row r="1" spans="1:6">
      <c r="A1" s="3" t="s">
        <v>18</v>
      </c>
    </row>
    <row r="3" spans="1:6">
      <c r="A3" s="283" t="s">
        <v>19</v>
      </c>
      <c r="B3" s="283"/>
      <c r="C3" s="283"/>
      <c r="D3" s="283"/>
      <c r="E3" s="283"/>
      <c r="F3" s="283"/>
    </row>
    <row r="4" spans="1:6">
      <c r="A4" s="180"/>
      <c r="B4" s="180"/>
      <c r="C4" s="180"/>
      <c r="D4" s="180"/>
      <c r="E4" s="180"/>
      <c r="F4" s="180"/>
    </row>
    <row r="5" spans="1:6">
      <c r="A5" s="279" t="s">
        <v>20</v>
      </c>
      <c r="B5" s="279"/>
      <c r="C5" s="279"/>
      <c r="D5" s="279"/>
      <c r="E5" s="279"/>
      <c r="F5" s="279"/>
    </row>
    <row r="6" spans="1:6">
      <c r="A6" s="4"/>
      <c r="B6" s="284" t="s">
        <v>21</v>
      </c>
      <c r="C6" s="284"/>
      <c r="D6" s="284"/>
      <c r="E6" s="284"/>
      <c r="F6" s="284"/>
    </row>
    <row r="7" spans="1:6">
      <c r="A7" s="4"/>
      <c r="B7" s="284" t="s">
        <v>22</v>
      </c>
      <c r="C7" s="284"/>
      <c r="D7" s="284"/>
      <c r="E7" s="284"/>
      <c r="F7" s="284"/>
    </row>
    <row r="8" spans="1:6">
      <c r="A8" s="4"/>
      <c r="B8" s="4"/>
      <c r="C8" s="4"/>
      <c r="D8" s="4"/>
      <c r="E8" s="4"/>
      <c r="F8" s="4"/>
    </row>
    <row r="9" spans="1:6">
      <c r="A9" s="281" t="s">
        <v>23</v>
      </c>
      <c r="B9" s="281"/>
      <c r="C9" s="281"/>
      <c r="D9" s="281"/>
      <c r="E9" s="281"/>
      <c r="F9" s="281"/>
    </row>
    <row r="10" spans="1:6">
      <c r="A10" s="247" t="s">
        <v>24</v>
      </c>
      <c r="B10" s="281" t="s">
        <v>25</v>
      </c>
      <c r="C10" s="281"/>
      <c r="D10" s="281"/>
      <c r="E10" s="281"/>
      <c r="F10" s="281"/>
    </row>
    <row r="11" spans="1:6">
      <c r="A11" s="247" t="s">
        <v>26</v>
      </c>
      <c r="B11" s="281" t="s">
        <v>27</v>
      </c>
      <c r="C11" s="281"/>
      <c r="D11" s="281"/>
      <c r="E11" s="281"/>
      <c r="F11" s="281"/>
    </row>
    <row r="12" spans="1:6">
      <c r="A12" s="247" t="s">
        <v>28</v>
      </c>
      <c r="B12" s="281" t="s">
        <v>29</v>
      </c>
      <c r="C12" s="281"/>
      <c r="D12" s="281"/>
      <c r="E12" s="281"/>
      <c r="F12" s="281"/>
    </row>
    <row r="13" spans="1:6">
      <c r="A13" s="247" t="s">
        <v>30</v>
      </c>
      <c r="B13" s="281" t="s">
        <v>31</v>
      </c>
      <c r="C13" s="281"/>
      <c r="D13" s="281"/>
      <c r="E13" s="281"/>
      <c r="F13" s="281"/>
    </row>
    <row r="14" spans="1:6">
      <c r="A14" s="282" t="s">
        <v>32</v>
      </c>
      <c r="B14" s="282"/>
      <c r="C14" s="282"/>
      <c r="D14" s="282"/>
      <c r="E14" s="282"/>
      <c r="F14" s="282"/>
    </row>
    <row r="15" spans="1:6">
      <c r="A15" s="281" t="s">
        <v>33</v>
      </c>
      <c r="B15" s="281"/>
      <c r="C15" s="281"/>
      <c r="D15" s="281"/>
      <c r="E15" s="281"/>
      <c r="F15" s="281"/>
    </row>
    <row r="16" spans="1:6">
      <c r="A16" s="282" t="s">
        <v>34</v>
      </c>
      <c r="B16" s="282"/>
      <c r="C16" s="282"/>
      <c r="D16" s="282"/>
      <c r="E16" s="282"/>
      <c r="F16" s="282"/>
    </row>
    <row r="17" spans="1:6">
      <c r="A17" s="281" t="s">
        <v>35</v>
      </c>
      <c r="B17" s="281"/>
      <c r="C17" s="281"/>
      <c r="D17" s="281"/>
      <c r="E17" s="281"/>
      <c r="F17" s="281"/>
    </row>
    <row r="18" spans="1:6" s="216" customFormat="1" ht="15" customHeight="1">
      <c r="A18" s="282" t="s">
        <v>36</v>
      </c>
      <c r="B18" s="282"/>
      <c r="C18" s="282"/>
      <c r="D18" s="282"/>
      <c r="E18" s="282"/>
      <c r="F18" s="282"/>
    </row>
    <row r="19" spans="1:6" s="216" customFormat="1" ht="78" customHeight="1">
      <c r="A19" s="281" t="s">
        <v>37</v>
      </c>
      <c r="B19" s="281"/>
      <c r="C19" s="281"/>
      <c r="D19" s="281"/>
      <c r="E19" s="281"/>
      <c r="F19" s="281"/>
    </row>
    <row r="20" spans="1:6">
      <c r="A20" s="180"/>
      <c r="B20" s="180"/>
      <c r="C20" s="180"/>
      <c r="D20" s="180"/>
      <c r="E20" s="180"/>
      <c r="F20" s="180"/>
    </row>
    <row r="21" spans="1:6">
      <c r="A21" s="217"/>
    </row>
  </sheetData>
  <mergeCells count="15">
    <mergeCell ref="B10:F10"/>
    <mergeCell ref="A3:F3"/>
    <mergeCell ref="A5:F5"/>
    <mergeCell ref="B6:F6"/>
    <mergeCell ref="B7:F7"/>
    <mergeCell ref="A9:F9"/>
    <mergeCell ref="A17:F17"/>
    <mergeCell ref="A18:F18"/>
    <mergeCell ref="A19:F19"/>
    <mergeCell ref="B11:F11"/>
    <mergeCell ref="B12:F12"/>
    <mergeCell ref="B13:F13"/>
    <mergeCell ref="A14:F14"/>
    <mergeCell ref="A15:F15"/>
    <mergeCell ref="A16:F16"/>
  </mergeCells>
  <pageMargins left="0.7" right="0.7" top="0.75" bottom="0.75" header="0.3" footer="0.3"/>
  <pageSetup paperSize="9" orientation="portrait" r:id="rId1"/>
  <headerFooter>
    <oddHeader>&amp;CEngineers Ireland Specification for Ground Investigation, 2nd Edition, 2016.</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87609-D582-47EE-9578-FFFB367D3118}">
  <sheetPr>
    <pageSetUpPr fitToPage="1"/>
  </sheetPr>
  <dimension ref="A1:K97"/>
  <sheetViews>
    <sheetView view="pageBreakPreview" zoomScale="85" zoomScaleNormal="110" zoomScaleSheetLayoutView="85" zoomScalePageLayoutView="40" workbookViewId="0">
      <pane ySplit="1" topLeftCell="A2" activePane="bottomLeft" state="frozen"/>
      <selection pane="bottomLeft" activeCell="G16" sqref="G16:K17"/>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 min="7" max="7" width="45.7109375" style="170" bestFit="1" customWidth="1"/>
    <col min="8" max="8" width="86.140625" customWidth="1"/>
    <col min="9" max="9" width="10.42578125" customWidth="1"/>
  </cols>
  <sheetData>
    <row r="1" spans="1:11" ht="22.5" customHeight="1">
      <c r="A1" s="13" t="s">
        <v>38</v>
      </c>
      <c r="B1" s="13" t="s">
        <v>39</v>
      </c>
      <c r="C1" s="13" t="s">
        <v>40</v>
      </c>
      <c r="D1" s="218" t="s">
        <v>41</v>
      </c>
      <c r="E1" s="13" t="s">
        <v>42</v>
      </c>
      <c r="F1" s="13" t="s">
        <v>43</v>
      </c>
      <c r="G1" s="171"/>
      <c r="H1" s="171"/>
      <c r="I1" s="14"/>
    </row>
    <row r="2" spans="1:11">
      <c r="A2" s="15"/>
      <c r="B2" s="16"/>
      <c r="C2" s="15"/>
      <c r="D2" s="248"/>
      <c r="E2" s="17"/>
      <c r="F2" s="17"/>
      <c r="G2" s="172"/>
      <c r="H2" s="19"/>
      <c r="I2" s="19"/>
    </row>
    <row r="3" spans="1:11">
      <c r="A3" s="20" t="s">
        <v>44</v>
      </c>
      <c r="B3" s="21" t="s">
        <v>45</v>
      </c>
      <c r="C3" s="22"/>
      <c r="D3" s="249"/>
      <c r="E3" s="23"/>
      <c r="F3" s="23"/>
      <c r="G3" s="173"/>
      <c r="H3" s="24"/>
      <c r="I3" s="24"/>
    </row>
    <row r="4" spans="1:11">
      <c r="A4" s="22" t="s">
        <v>46</v>
      </c>
      <c r="B4" s="23" t="s">
        <v>47</v>
      </c>
      <c r="C4" s="22" t="s">
        <v>48</v>
      </c>
      <c r="D4" s="249">
        <v>1</v>
      </c>
      <c r="E4" s="25"/>
      <c r="F4" s="25"/>
      <c r="G4" s="174"/>
      <c r="H4" s="26"/>
      <c r="I4" s="26"/>
    </row>
    <row r="5" spans="1:11" ht="24">
      <c r="A5" s="27" t="s">
        <v>49</v>
      </c>
      <c r="B5" s="28" t="s">
        <v>50</v>
      </c>
      <c r="C5" s="22" t="s">
        <v>48</v>
      </c>
      <c r="D5" s="249">
        <v>1</v>
      </c>
      <c r="E5" s="25"/>
      <c r="F5" s="25"/>
      <c r="G5" s="174"/>
      <c r="H5" s="26"/>
      <c r="I5" s="26"/>
    </row>
    <row r="6" spans="1:11" s="197" customFormat="1" ht="24">
      <c r="A6" s="191" t="s">
        <v>51</v>
      </c>
      <c r="B6" s="192" t="s">
        <v>52</v>
      </c>
      <c r="C6" s="193" t="s">
        <v>48</v>
      </c>
      <c r="D6" s="250">
        <v>1</v>
      </c>
      <c r="E6" s="194"/>
      <c r="F6" s="194"/>
      <c r="G6" s="195"/>
      <c r="H6" s="285"/>
      <c r="I6" s="196"/>
    </row>
    <row r="7" spans="1:11" ht="24">
      <c r="A7" s="27" t="s">
        <v>53</v>
      </c>
      <c r="B7" s="28" t="s">
        <v>54</v>
      </c>
      <c r="C7" s="22" t="s">
        <v>55</v>
      </c>
      <c r="D7" s="249">
        <v>1</v>
      </c>
      <c r="E7" s="25"/>
      <c r="F7" s="25"/>
      <c r="G7" s="174"/>
      <c r="H7" s="285"/>
      <c r="I7" s="26"/>
    </row>
    <row r="8" spans="1:11" ht="24">
      <c r="A8" s="27" t="s">
        <v>56</v>
      </c>
      <c r="B8" s="28" t="s">
        <v>57</v>
      </c>
      <c r="C8" s="22" t="s">
        <v>48</v>
      </c>
      <c r="D8" s="249">
        <v>1</v>
      </c>
      <c r="E8" s="25"/>
      <c r="F8" s="25"/>
      <c r="G8" s="174"/>
      <c r="H8" s="26"/>
      <c r="I8" s="26"/>
    </row>
    <row r="9" spans="1:11" ht="24">
      <c r="A9" s="27" t="s">
        <v>58</v>
      </c>
      <c r="B9" s="28" t="s">
        <v>59</v>
      </c>
      <c r="C9" s="22" t="s">
        <v>48</v>
      </c>
      <c r="D9" s="249">
        <v>1</v>
      </c>
      <c r="E9" s="25"/>
      <c r="F9" s="25"/>
      <c r="G9" s="174"/>
      <c r="H9" s="26"/>
      <c r="I9" s="26"/>
    </row>
    <row r="10" spans="1:11" ht="24">
      <c r="A10" s="27" t="s">
        <v>60</v>
      </c>
      <c r="B10" s="28" t="s">
        <v>61</v>
      </c>
      <c r="C10" s="22" t="s">
        <v>48</v>
      </c>
      <c r="D10" s="249">
        <v>1</v>
      </c>
      <c r="E10" s="25"/>
      <c r="F10" s="25"/>
      <c r="G10" s="174"/>
      <c r="H10" s="26"/>
      <c r="I10" s="26"/>
    </row>
    <row r="11" spans="1:11" ht="24">
      <c r="A11" s="27" t="s">
        <v>62</v>
      </c>
      <c r="B11" s="28" t="s">
        <v>63</v>
      </c>
      <c r="C11" s="22" t="s">
        <v>48</v>
      </c>
      <c r="D11" s="249">
        <v>1</v>
      </c>
      <c r="E11" s="25"/>
      <c r="F11" s="25"/>
      <c r="G11" s="174"/>
      <c r="H11" s="26"/>
      <c r="I11" s="26"/>
    </row>
    <row r="12" spans="1:11" ht="24">
      <c r="A12" s="27" t="s">
        <v>64</v>
      </c>
      <c r="B12" s="28" t="s">
        <v>65</v>
      </c>
      <c r="C12" s="22" t="s">
        <v>48</v>
      </c>
      <c r="D12" s="249">
        <v>1</v>
      </c>
      <c r="E12" s="25"/>
      <c r="F12" s="25"/>
      <c r="G12" s="174"/>
      <c r="H12" s="26"/>
      <c r="I12" s="26"/>
    </row>
    <row r="13" spans="1:11" ht="36">
      <c r="A13" s="27" t="s">
        <v>66</v>
      </c>
      <c r="B13" s="29" t="s">
        <v>67</v>
      </c>
      <c r="C13" s="22" t="s">
        <v>48</v>
      </c>
      <c r="D13" s="249">
        <v>1</v>
      </c>
      <c r="E13" s="25"/>
      <c r="F13" s="25"/>
      <c r="G13" s="174"/>
      <c r="H13" s="26"/>
      <c r="I13" s="26"/>
    </row>
    <row r="14" spans="1:11">
      <c r="A14" s="22" t="s">
        <v>68</v>
      </c>
      <c r="B14" s="23" t="s">
        <v>69</v>
      </c>
      <c r="C14" s="22" t="s">
        <v>48</v>
      </c>
      <c r="D14" s="249">
        <v>1</v>
      </c>
      <c r="E14" s="25"/>
      <c r="F14" s="25"/>
      <c r="G14" s="174"/>
      <c r="H14" s="200"/>
      <c r="I14" s="26"/>
    </row>
    <row r="15" spans="1:11">
      <c r="A15" s="255" t="s">
        <v>70</v>
      </c>
      <c r="B15" s="259" t="s">
        <v>71</v>
      </c>
      <c r="C15" s="252" t="s">
        <v>72</v>
      </c>
      <c r="D15" s="253"/>
      <c r="E15" s="254"/>
      <c r="F15" s="254"/>
      <c r="G15" s="174"/>
      <c r="H15" s="199"/>
      <c r="I15" s="26"/>
    </row>
    <row r="16" spans="1:11" ht="15" customHeight="1">
      <c r="A16" s="255" t="s">
        <v>73</v>
      </c>
      <c r="B16" s="259" t="s">
        <v>74</v>
      </c>
      <c r="C16" s="22" t="s">
        <v>55</v>
      </c>
      <c r="D16" s="249">
        <v>1</v>
      </c>
      <c r="E16" s="25"/>
      <c r="F16" s="25"/>
      <c r="G16" s="286"/>
      <c r="H16" s="287"/>
      <c r="I16" s="287"/>
      <c r="J16" s="287"/>
      <c r="K16" s="287"/>
    </row>
    <row r="17" spans="1:11">
      <c r="A17" s="255" t="s">
        <v>75</v>
      </c>
      <c r="B17" s="259" t="s">
        <v>76</v>
      </c>
      <c r="C17" s="252" t="s">
        <v>77</v>
      </c>
      <c r="D17" s="253"/>
      <c r="E17" s="254"/>
      <c r="F17" s="254"/>
      <c r="G17" s="286"/>
      <c r="H17" s="287"/>
      <c r="I17" s="287"/>
      <c r="J17" s="287"/>
      <c r="K17" s="287"/>
    </row>
    <row r="18" spans="1:11" ht="24" customHeight="1">
      <c r="A18" s="255" t="s">
        <v>78</v>
      </c>
      <c r="B18" s="256" t="s">
        <v>79</v>
      </c>
      <c r="C18" s="22" t="s">
        <v>48</v>
      </c>
      <c r="D18" s="249">
        <v>1</v>
      </c>
      <c r="E18" s="25"/>
      <c r="F18" s="25"/>
      <c r="G18" s="174"/>
      <c r="H18" s="26"/>
      <c r="I18" s="26"/>
    </row>
    <row r="19" spans="1:11" ht="15" customHeight="1">
      <c r="A19" s="255" t="s">
        <v>80</v>
      </c>
      <c r="B19" s="259" t="s">
        <v>81</v>
      </c>
      <c r="C19" s="252" t="s">
        <v>72</v>
      </c>
      <c r="D19" s="253"/>
      <c r="E19" s="254"/>
      <c r="F19" s="254"/>
      <c r="G19" s="174"/>
      <c r="H19" s="26"/>
      <c r="I19" s="26"/>
    </row>
    <row r="20" spans="1:11" ht="62.25" customHeight="1">
      <c r="A20" s="22" t="s">
        <v>82</v>
      </c>
      <c r="B20" s="29" t="s">
        <v>83</v>
      </c>
      <c r="C20" s="30" t="s">
        <v>84</v>
      </c>
      <c r="D20" s="249">
        <v>1</v>
      </c>
      <c r="E20" s="25"/>
      <c r="F20" s="25"/>
      <c r="G20" s="174"/>
      <c r="H20" s="26"/>
      <c r="I20" s="26"/>
    </row>
    <row r="21" spans="1:11" ht="15" customHeight="1">
      <c r="A21" s="22" t="s">
        <v>85</v>
      </c>
      <c r="B21" s="29" t="s">
        <v>86</v>
      </c>
      <c r="C21" s="30" t="s">
        <v>87</v>
      </c>
      <c r="D21" s="249">
        <v>1</v>
      </c>
      <c r="E21" s="25"/>
      <c r="F21" s="25"/>
      <c r="G21" s="174"/>
      <c r="H21" s="26"/>
      <c r="I21" s="26"/>
    </row>
    <row r="22" spans="1:11" ht="15" customHeight="1">
      <c r="A22" s="22" t="s">
        <v>88</v>
      </c>
      <c r="B22" s="29" t="s">
        <v>89</v>
      </c>
      <c r="C22" s="30" t="s">
        <v>55</v>
      </c>
      <c r="D22" s="249">
        <v>1</v>
      </c>
      <c r="E22" s="25"/>
      <c r="F22" s="25"/>
      <c r="G22" s="174"/>
      <c r="H22" s="26"/>
      <c r="I22" s="26"/>
    </row>
    <row r="23" spans="1:11">
      <c r="A23" s="255" t="s">
        <v>90</v>
      </c>
      <c r="B23" s="259" t="s">
        <v>91</v>
      </c>
      <c r="C23" s="257" t="s">
        <v>92</v>
      </c>
      <c r="D23" s="258"/>
      <c r="E23" s="261"/>
      <c r="F23" s="261"/>
      <c r="G23" s="174"/>
      <c r="H23" s="26"/>
      <c r="I23" s="26"/>
    </row>
    <row r="24" spans="1:11">
      <c r="A24" s="255" t="s">
        <v>93</v>
      </c>
      <c r="B24" s="259" t="s">
        <v>94</v>
      </c>
      <c r="C24" s="257" t="s">
        <v>92</v>
      </c>
      <c r="D24" s="258"/>
      <c r="E24" s="261"/>
      <c r="F24" s="261"/>
      <c r="G24" s="174"/>
      <c r="H24" s="26"/>
      <c r="I24" s="26"/>
    </row>
    <row r="25" spans="1:11" ht="23.1" customHeight="1">
      <c r="A25" s="255" t="s">
        <v>95</v>
      </c>
      <c r="B25" s="256" t="s">
        <v>96</v>
      </c>
      <c r="C25" s="257" t="s">
        <v>92</v>
      </c>
      <c r="D25" s="258"/>
      <c r="E25" s="261"/>
      <c r="F25" s="261"/>
      <c r="G25" s="174"/>
      <c r="H25" s="26"/>
      <c r="I25" s="26"/>
    </row>
    <row r="26" spans="1:11">
      <c r="A26" s="255" t="s">
        <v>97</v>
      </c>
      <c r="B26" s="259" t="s">
        <v>98</v>
      </c>
      <c r="C26" s="257" t="s">
        <v>92</v>
      </c>
      <c r="D26" s="258"/>
      <c r="E26" s="261"/>
      <c r="F26" s="261"/>
      <c r="G26" s="174"/>
      <c r="H26" s="26"/>
      <c r="I26" s="26"/>
    </row>
    <row r="27" spans="1:11">
      <c r="A27" s="255" t="s">
        <v>99</v>
      </c>
      <c r="B27" s="259" t="s">
        <v>100</v>
      </c>
      <c r="C27" s="257" t="s">
        <v>92</v>
      </c>
      <c r="D27" s="258"/>
      <c r="E27" s="261"/>
      <c r="F27" s="261"/>
      <c r="G27" s="174"/>
      <c r="H27" s="26"/>
      <c r="I27" s="26"/>
    </row>
    <row r="28" spans="1:11">
      <c r="A28" s="27" t="s">
        <v>101</v>
      </c>
      <c r="B28" s="28" t="s">
        <v>102</v>
      </c>
      <c r="C28" s="31" t="s">
        <v>103</v>
      </c>
      <c r="D28" s="249">
        <v>396</v>
      </c>
      <c r="E28" s="25"/>
      <c r="F28" s="25"/>
      <c r="G28" s="175"/>
      <c r="H28" s="26"/>
      <c r="I28" s="26"/>
    </row>
    <row r="29" spans="1:11" ht="24">
      <c r="A29" s="27" t="s">
        <v>104</v>
      </c>
      <c r="B29" s="29" t="s">
        <v>105</v>
      </c>
      <c r="C29" s="31" t="s">
        <v>103</v>
      </c>
      <c r="D29" s="249">
        <v>396</v>
      </c>
      <c r="E29" s="25"/>
      <c r="F29" s="25"/>
      <c r="G29" s="175"/>
      <c r="H29" s="26"/>
      <c r="I29" s="26"/>
    </row>
    <row r="30" spans="1:11">
      <c r="A30" s="22" t="s">
        <v>106</v>
      </c>
      <c r="B30" s="29" t="s">
        <v>107</v>
      </c>
      <c r="C30" s="30" t="s">
        <v>48</v>
      </c>
      <c r="D30" s="249">
        <v>1</v>
      </c>
      <c r="E30" s="25"/>
      <c r="F30" s="25"/>
      <c r="G30" s="174"/>
      <c r="H30" s="26"/>
      <c r="I30" s="26"/>
    </row>
    <row r="31" spans="1:11" ht="15" customHeight="1">
      <c r="A31" s="22" t="s">
        <v>108</v>
      </c>
      <c r="B31" s="28" t="s">
        <v>109</v>
      </c>
      <c r="C31" s="31" t="s">
        <v>77</v>
      </c>
      <c r="D31" s="249"/>
      <c r="E31" s="25"/>
      <c r="F31" s="25"/>
      <c r="G31" s="286"/>
      <c r="H31" s="287"/>
      <c r="I31" s="287"/>
      <c r="J31" s="287"/>
      <c r="K31" s="287"/>
    </row>
    <row r="32" spans="1:11">
      <c r="A32" s="255" t="s">
        <v>110</v>
      </c>
      <c r="B32" s="256" t="s">
        <v>111</v>
      </c>
      <c r="C32" s="257" t="s">
        <v>112</v>
      </c>
      <c r="D32" s="258"/>
      <c r="E32" s="25"/>
      <c r="F32" s="25"/>
      <c r="G32" s="286"/>
      <c r="H32" s="287"/>
      <c r="I32" s="287"/>
      <c r="J32" s="287"/>
      <c r="K32" s="287"/>
    </row>
    <row r="33" spans="1:9" ht="24">
      <c r="A33" s="255" t="s">
        <v>113</v>
      </c>
      <c r="B33" s="256" t="s">
        <v>114</v>
      </c>
      <c r="C33" s="257" t="s">
        <v>84</v>
      </c>
      <c r="D33" s="260"/>
      <c r="E33" s="260"/>
      <c r="F33" s="260"/>
      <c r="G33" s="174"/>
      <c r="H33" s="26"/>
      <c r="I33" s="26"/>
    </row>
    <row r="34" spans="1:9">
      <c r="A34" s="255" t="s">
        <v>115</v>
      </c>
      <c r="B34" s="256" t="s">
        <v>116</v>
      </c>
      <c r="C34" s="257" t="s">
        <v>117</v>
      </c>
      <c r="D34" s="258"/>
      <c r="E34" s="25"/>
      <c r="F34" s="25"/>
      <c r="G34" s="174"/>
      <c r="H34" s="26"/>
      <c r="I34" s="26"/>
    </row>
    <row r="35" spans="1:9" ht="24">
      <c r="A35" s="27" t="s">
        <v>118</v>
      </c>
      <c r="B35" s="28" t="s">
        <v>119</v>
      </c>
      <c r="C35" s="31" t="s">
        <v>84</v>
      </c>
      <c r="D35" s="260"/>
      <c r="E35" s="25"/>
      <c r="F35" s="25"/>
      <c r="G35" s="174"/>
      <c r="H35" s="26"/>
      <c r="I35" s="26"/>
    </row>
    <row r="36" spans="1:9" ht="15" customHeight="1">
      <c r="A36" s="27" t="s">
        <v>120</v>
      </c>
      <c r="B36" s="28" t="s">
        <v>121</v>
      </c>
      <c r="C36" s="31" t="s">
        <v>117</v>
      </c>
      <c r="D36" s="249"/>
      <c r="E36" s="25"/>
      <c r="F36" s="25"/>
      <c r="G36" s="174"/>
      <c r="H36" s="26"/>
      <c r="I36" s="26"/>
    </row>
    <row r="37" spans="1:9" ht="24">
      <c r="A37" s="255" t="s">
        <v>122</v>
      </c>
      <c r="B37" s="256" t="s">
        <v>123</v>
      </c>
      <c r="C37" s="257" t="s">
        <v>84</v>
      </c>
      <c r="D37" s="258"/>
      <c r="E37" s="261"/>
      <c r="F37" s="254"/>
      <c r="G37" s="175"/>
      <c r="H37" s="26"/>
      <c r="I37" s="26"/>
    </row>
    <row r="38" spans="1:9" ht="24">
      <c r="A38" s="22" t="s">
        <v>124</v>
      </c>
      <c r="B38" s="29" t="s">
        <v>125</v>
      </c>
      <c r="C38" s="30" t="s">
        <v>84</v>
      </c>
      <c r="D38" s="260"/>
      <c r="E38" s="260"/>
      <c r="F38" s="260"/>
      <c r="G38" s="174"/>
      <c r="H38" s="26"/>
      <c r="I38" s="26"/>
    </row>
    <row r="39" spans="1:9" ht="24">
      <c r="A39" s="22" t="s">
        <v>126</v>
      </c>
      <c r="B39" s="29" t="s">
        <v>127</v>
      </c>
      <c r="C39" s="31" t="s">
        <v>84</v>
      </c>
      <c r="D39" s="249">
        <v>1</v>
      </c>
      <c r="E39" s="25"/>
      <c r="F39" s="25"/>
      <c r="G39" s="175"/>
      <c r="H39" s="26"/>
      <c r="I39" s="26"/>
    </row>
    <row r="40" spans="1:9">
      <c r="A40" s="22" t="s">
        <v>128</v>
      </c>
      <c r="B40" s="29" t="s">
        <v>129</v>
      </c>
      <c r="C40" s="31" t="s">
        <v>55</v>
      </c>
      <c r="D40" s="249">
        <v>1</v>
      </c>
      <c r="E40" s="25"/>
      <c r="F40" s="25"/>
      <c r="G40" s="175"/>
      <c r="H40" s="26"/>
      <c r="I40" s="26"/>
    </row>
    <row r="41" spans="1:9" ht="24">
      <c r="A41" s="22" t="s">
        <v>130</v>
      </c>
      <c r="B41" s="29" t="s">
        <v>131</v>
      </c>
      <c r="C41" s="31" t="s">
        <v>84</v>
      </c>
      <c r="D41" s="249"/>
      <c r="E41" s="25"/>
      <c r="F41" s="25"/>
      <c r="G41" s="175"/>
      <c r="H41" s="26"/>
      <c r="I41" s="26"/>
    </row>
    <row r="42" spans="1:9" ht="15" customHeight="1">
      <c r="A42" s="32" t="s">
        <v>132</v>
      </c>
      <c r="B42" s="33" t="s">
        <v>133</v>
      </c>
      <c r="C42" s="34" t="s">
        <v>117</v>
      </c>
      <c r="D42" s="251"/>
      <c r="E42" s="35"/>
      <c r="F42" s="35"/>
      <c r="G42" s="174"/>
      <c r="H42" s="26"/>
      <c r="I42" s="26"/>
    </row>
    <row r="43" spans="1:9">
      <c r="A43" s="278" t="s">
        <v>134</v>
      </c>
      <c r="B43" s="278"/>
      <c r="C43" s="278"/>
      <c r="D43" s="278"/>
      <c r="E43" s="278"/>
      <c r="F43" s="36"/>
      <c r="G43" s="172"/>
      <c r="H43" s="37"/>
      <c r="I43" s="18"/>
    </row>
    <row r="44" spans="1:9">
      <c r="A44" s="278" t="s">
        <v>135</v>
      </c>
      <c r="B44" s="278"/>
      <c r="C44" s="278"/>
      <c r="D44" s="278"/>
      <c r="E44" s="278"/>
      <c r="F44" s="36"/>
      <c r="G44" s="172"/>
      <c r="H44" s="18"/>
      <c r="I44" s="37"/>
    </row>
    <row r="45" spans="1:9">
      <c r="A45" s="278" t="s">
        <v>136</v>
      </c>
      <c r="B45" s="278"/>
      <c r="C45" s="278"/>
      <c r="D45" s="278"/>
      <c r="E45" s="278"/>
      <c r="F45" s="38"/>
      <c r="G45" s="172"/>
      <c r="H45" s="18"/>
      <c r="I45" s="18"/>
    </row>
    <row r="46" spans="1:9">
      <c r="A46" s="42"/>
      <c r="B46" s="42"/>
      <c r="C46" s="42"/>
      <c r="D46" s="219"/>
      <c r="E46" s="42"/>
      <c r="F46" s="43"/>
      <c r="G46" s="172"/>
      <c r="H46" s="18"/>
      <c r="I46" s="18"/>
    </row>
    <row r="47" spans="1:9">
      <c r="A47" s="42"/>
      <c r="B47" s="42"/>
      <c r="C47" s="42"/>
      <c r="D47" s="219"/>
      <c r="E47" s="42"/>
      <c r="F47" s="43"/>
      <c r="G47" s="172"/>
      <c r="H47" s="18"/>
      <c r="I47" s="18"/>
    </row>
    <row r="48" spans="1:9">
      <c r="A48" s="42"/>
      <c r="B48" s="42"/>
      <c r="C48" s="42"/>
      <c r="D48" s="219"/>
      <c r="E48" s="42"/>
      <c r="F48" s="43"/>
      <c r="G48" s="172"/>
      <c r="H48" s="18"/>
      <c r="I48" s="18"/>
    </row>
    <row r="49" spans="1:9">
      <c r="A49" s="42"/>
      <c r="B49" s="42"/>
      <c r="C49" s="42"/>
      <c r="D49" s="219"/>
      <c r="E49" s="42"/>
      <c r="F49" s="43"/>
      <c r="G49" s="172"/>
      <c r="H49" s="18"/>
      <c r="I49" s="18"/>
    </row>
    <row r="50" spans="1:9">
      <c r="A50" s="42"/>
      <c r="B50" s="42"/>
      <c r="C50" s="42"/>
      <c r="D50" s="219"/>
      <c r="E50" s="42"/>
      <c r="F50" s="43"/>
      <c r="G50" s="172"/>
      <c r="H50" s="18"/>
      <c r="I50" s="18"/>
    </row>
    <row r="51" spans="1:9">
      <c r="A51" s="42"/>
      <c r="B51" s="42"/>
      <c r="C51" s="42"/>
      <c r="D51" s="219"/>
      <c r="E51" s="42"/>
      <c r="F51" s="43"/>
      <c r="G51" s="172"/>
      <c r="H51" s="18"/>
      <c r="I51" s="18"/>
    </row>
    <row r="52" spans="1:9">
      <c r="A52" s="42"/>
      <c r="B52" s="42"/>
      <c r="C52" s="42"/>
      <c r="D52" s="219"/>
      <c r="E52" s="42"/>
      <c r="F52" s="43"/>
      <c r="G52" s="172"/>
      <c r="H52" s="18"/>
      <c r="I52" s="18"/>
    </row>
    <row r="53" spans="1:9">
      <c r="A53" s="42"/>
      <c r="B53" s="42"/>
      <c r="C53" s="42"/>
      <c r="D53" s="219"/>
      <c r="E53" s="42"/>
      <c r="F53" s="43"/>
      <c r="G53" s="172"/>
      <c r="H53" s="18"/>
      <c r="I53" s="18"/>
    </row>
    <row r="54" spans="1:9">
      <c r="A54" s="42"/>
      <c r="B54" s="42"/>
      <c r="C54" s="42"/>
      <c r="D54" s="219"/>
      <c r="E54" s="42"/>
      <c r="F54" s="43"/>
      <c r="G54" s="172"/>
      <c r="H54" s="18"/>
      <c r="I54" s="18"/>
    </row>
    <row r="55" spans="1:9">
      <c r="A55" s="39"/>
      <c r="B55" s="40"/>
      <c r="C55" s="41"/>
      <c r="D55" s="219"/>
      <c r="E55" s="42"/>
      <c r="F55" s="43"/>
      <c r="G55" s="172"/>
      <c r="H55" s="18"/>
      <c r="I55" s="18"/>
    </row>
    <row r="56" spans="1:9">
      <c r="A56" s="13" t="s">
        <v>38</v>
      </c>
      <c r="B56" s="13" t="s">
        <v>39</v>
      </c>
      <c r="C56" s="13" t="s">
        <v>40</v>
      </c>
      <c r="D56" s="218" t="s">
        <v>41</v>
      </c>
      <c r="E56" s="13" t="s">
        <v>42</v>
      </c>
      <c r="F56" s="13" t="s">
        <v>43</v>
      </c>
      <c r="G56" s="172"/>
      <c r="H56" s="18"/>
      <c r="I56" s="18"/>
    </row>
    <row r="57" spans="1:9">
      <c r="A57" s="44"/>
      <c r="B57" s="45"/>
      <c r="C57" s="44"/>
      <c r="D57" s="220"/>
      <c r="E57" s="46"/>
      <c r="F57" s="46"/>
      <c r="G57" s="171"/>
      <c r="H57" s="14"/>
      <c r="I57" s="14"/>
    </row>
    <row r="58" spans="1:9">
      <c r="A58" s="47" t="s">
        <v>44</v>
      </c>
      <c r="B58" s="48" t="s">
        <v>137</v>
      </c>
      <c r="C58" s="44"/>
      <c r="D58" s="220"/>
      <c r="E58" s="46"/>
      <c r="F58" s="46"/>
      <c r="G58" s="172"/>
      <c r="H58" s="19"/>
      <c r="I58" s="19"/>
    </row>
    <row r="59" spans="1:9">
      <c r="A59" s="47"/>
      <c r="B59" s="167" t="s">
        <v>138</v>
      </c>
      <c r="C59" s="44"/>
      <c r="D59" s="220"/>
      <c r="E59" s="46"/>
      <c r="F59" s="46"/>
      <c r="G59" s="172"/>
      <c r="H59" s="19"/>
      <c r="I59" s="19"/>
    </row>
    <row r="60" spans="1:9">
      <c r="A60" s="51" t="s">
        <v>139</v>
      </c>
      <c r="B60" s="53" t="s">
        <v>140</v>
      </c>
      <c r="C60" s="49" t="s">
        <v>55</v>
      </c>
      <c r="D60" s="263">
        <v>1</v>
      </c>
      <c r="E60" s="50"/>
      <c r="F60" s="50"/>
      <c r="G60" s="174"/>
      <c r="H60" s="26"/>
      <c r="I60" s="26"/>
    </row>
    <row r="61" spans="1:9">
      <c r="A61" s="51" t="s">
        <v>141</v>
      </c>
      <c r="B61" s="52" t="s">
        <v>142</v>
      </c>
      <c r="C61" s="49" t="s">
        <v>103</v>
      </c>
      <c r="D61" s="263"/>
      <c r="E61" s="50"/>
      <c r="F61" s="50"/>
      <c r="G61" s="174"/>
      <c r="H61" s="26"/>
      <c r="I61" s="26"/>
    </row>
    <row r="62" spans="1:9">
      <c r="A62" s="51" t="s">
        <v>143</v>
      </c>
      <c r="B62" s="53" t="s">
        <v>144</v>
      </c>
      <c r="C62" s="49" t="s">
        <v>55</v>
      </c>
      <c r="D62" s="263">
        <v>1</v>
      </c>
      <c r="E62" s="50"/>
      <c r="F62" s="50"/>
      <c r="G62" s="174"/>
      <c r="H62" s="26"/>
      <c r="I62" s="26"/>
    </row>
    <row r="63" spans="1:9">
      <c r="A63" s="51" t="s">
        <v>145</v>
      </c>
      <c r="B63" s="52" t="s">
        <v>146</v>
      </c>
      <c r="C63" s="49" t="s">
        <v>48</v>
      </c>
      <c r="D63" s="263">
        <v>1</v>
      </c>
      <c r="E63" s="50"/>
      <c r="F63" s="50"/>
      <c r="G63" s="174"/>
      <c r="H63" s="26"/>
      <c r="I63" s="26"/>
    </row>
    <row r="64" spans="1:9">
      <c r="A64" s="51" t="s">
        <v>147</v>
      </c>
      <c r="B64" s="53" t="s">
        <v>148</v>
      </c>
      <c r="C64" s="49" t="s">
        <v>103</v>
      </c>
      <c r="D64" s="263"/>
      <c r="E64" s="50"/>
      <c r="F64" s="50"/>
      <c r="G64" s="174"/>
      <c r="H64" s="26"/>
      <c r="I64" s="26"/>
    </row>
    <row r="65" spans="1:9">
      <c r="A65" s="44" t="s">
        <v>149</v>
      </c>
      <c r="B65" s="52" t="s">
        <v>150</v>
      </c>
      <c r="C65" s="49" t="s">
        <v>48</v>
      </c>
      <c r="D65" s="263">
        <v>1</v>
      </c>
      <c r="E65" s="50"/>
      <c r="F65" s="50"/>
      <c r="G65" s="174"/>
      <c r="H65" s="26"/>
      <c r="I65" s="26"/>
    </row>
    <row r="66" spans="1:9">
      <c r="A66" s="49" t="s">
        <v>151</v>
      </c>
      <c r="B66" s="52" t="s">
        <v>152</v>
      </c>
      <c r="C66" s="49" t="s">
        <v>48</v>
      </c>
      <c r="D66" s="263">
        <v>1</v>
      </c>
      <c r="E66" s="50"/>
      <c r="F66" s="50"/>
      <c r="G66" s="174"/>
      <c r="H66" s="26"/>
      <c r="I66" s="26"/>
    </row>
    <row r="67" spans="1:9" ht="12.95" customHeight="1">
      <c r="A67" s="49" t="s">
        <v>153</v>
      </c>
      <c r="B67" s="52" t="s">
        <v>154</v>
      </c>
      <c r="C67" s="49" t="s">
        <v>55</v>
      </c>
      <c r="D67" s="263">
        <v>1</v>
      </c>
      <c r="E67" s="50"/>
      <c r="F67" s="50"/>
      <c r="G67" s="175"/>
      <c r="H67" s="26"/>
      <c r="I67" s="26"/>
    </row>
    <row r="68" spans="1:9" ht="22.5" customHeight="1">
      <c r="A68" s="49" t="s">
        <v>155</v>
      </c>
      <c r="B68" s="52" t="s">
        <v>156</v>
      </c>
      <c r="C68" s="49" t="s">
        <v>55</v>
      </c>
      <c r="D68" s="263">
        <v>1</v>
      </c>
      <c r="E68" s="50"/>
      <c r="F68" s="50"/>
      <c r="G68" s="174"/>
      <c r="H68" s="26"/>
      <c r="I68" s="26"/>
    </row>
    <row r="69" spans="1:9" ht="12.95" customHeight="1">
      <c r="A69" s="49" t="s">
        <v>157</v>
      </c>
      <c r="B69" s="52" t="s">
        <v>158</v>
      </c>
      <c r="C69" s="49" t="s">
        <v>159</v>
      </c>
      <c r="D69" s="263">
        <v>1</v>
      </c>
      <c r="E69" s="50"/>
      <c r="F69" s="50"/>
      <c r="G69" s="174"/>
      <c r="H69" s="26"/>
      <c r="I69" s="26"/>
    </row>
    <row r="70" spans="1:9" ht="12.95" customHeight="1">
      <c r="A70" s="49" t="s">
        <v>160</v>
      </c>
      <c r="B70" s="52" t="s">
        <v>161</v>
      </c>
      <c r="C70" s="49" t="s">
        <v>103</v>
      </c>
      <c r="D70" s="263">
        <v>1</v>
      </c>
      <c r="E70" s="50"/>
      <c r="F70" s="50"/>
      <c r="G70" s="174"/>
      <c r="H70" s="26"/>
      <c r="I70" s="26"/>
    </row>
    <row r="71" spans="1:9" ht="12.95" customHeight="1">
      <c r="A71" s="49"/>
      <c r="B71" s="52"/>
      <c r="C71" s="49"/>
      <c r="D71" s="263"/>
      <c r="E71" s="50"/>
      <c r="F71" s="50"/>
      <c r="G71"/>
      <c r="H71" s="26"/>
      <c r="I71" s="26"/>
    </row>
    <row r="72" spans="1:9" ht="12.95" customHeight="1">
      <c r="A72" s="49"/>
      <c r="B72" s="168" t="s">
        <v>162</v>
      </c>
      <c r="C72" s="49"/>
      <c r="D72" s="221"/>
      <c r="E72" s="50"/>
      <c r="F72" s="50"/>
      <c r="G72" s="174"/>
      <c r="H72" s="26"/>
      <c r="I72" s="26"/>
    </row>
    <row r="73" spans="1:9" ht="24">
      <c r="A73" s="44" t="s">
        <v>163</v>
      </c>
      <c r="B73" s="52" t="s">
        <v>164</v>
      </c>
      <c r="C73" s="49" t="s">
        <v>165</v>
      </c>
      <c r="D73" s="263">
        <v>4</v>
      </c>
      <c r="E73" s="50"/>
      <c r="F73" s="50"/>
      <c r="G73" s="174"/>
      <c r="H73" s="26"/>
      <c r="I73" s="26"/>
    </row>
    <row r="74" spans="1:9">
      <c r="A74" s="44" t="s">
        <v>166</v>
      </c>
      <c r="B74" s="52" t="s">
        <v>167</v>
      </c>
      <c r="C74" s="49" t="s">
        <v>165</v>
      </c>
      <c r="D74" s="263">
        <v>4</v>
      </c>
      <c r="E74" s="50"/>
      <c r="F74" s="50"/>
      <c r="G74" s="174"/>
      <c r="H74" s="26"/>
      <c r="I74" s="26"/>
    </row>
    <row r="75" spans="1:9" ht="14.1" customHeight="1">
      <c r="A75" s="51" t="s">
        <v>168</v>
      </c>
      <c r="B75" s="54" t="s">
        <v>169</v>
      </c>
      <c r="C75" s="55" t="s">
        <v>48</v>
      </c>
      <c r="D75" s="271">
        <v>1</v>
      </c>
      <c r="E75" s="56"/>
      <c r="F75" s="56"/>
      <c r="G75" s="174"/>
      <c r="H75" s="26"/>
      <c r="I75" s="26"/>
    </row>
    <row r="76" spans="1:9" ht="14.1" customHeight="1">
      <c r="A76" s="51" t="s">
        <v>170</v>
      </c>
      <c r="B76" s="54" t="s">
        <v>171</v>
      </c>
      <c r="C76" s="55" t="s">
        <v>48</v>
      </c>
      <c r="D76" s="271">
        <v>1</v>
      </c>
      <c r="E76" s="56"/>
      <c r="F76" s="56"/>
      <c r="G76" s="176"/>
      <c r="H76" s="26"/>
      <c r="I76" s="57"/>
    </row>
    <row r="77" spans="1:9">
      <c r="A77" s="51" t="s">
        <v>172</v>
      </c>
      <c r="B77" s="54" t="s">
        <v>173</v>
      </c>
      <c r="C77" s="55" t="s">
        <v>48</v>
      </c>
      <c r="D77" s="271">
        <v>1</v>
      </c>
      <c r="E77" s="56"/>
      <c r="F77" s="56"/>
      <c r="G77" s="176"/>
      <c r="H77" s="26"/>
      <c r="I77" s="57"/>
    </row>
    <row r="78" spans="1:9">
      <c r="A78" s="51" t="s">
        <v>174</v>
      </c>
      <c r="B78" s="54" t="s">
        <v>175</v>
      </c>
      <c r="C78" s="55" t="s">
        <v>48</v>
      </c>
      <c r="D78" s="271">
        <v>1</v>
      </c>
      <c r="E78" s="56"/>
      <c r="F78" s="56"/>
      <c r="G78" s="176"/>
      <c r="H78" s="26"/>
      <c r="I78" s="57"/>
    </row>
    <row r="79" spans="1:9" ht="24">
      <c r="A79" s="58" t="s">
        <v>176</v>
      </c>
      <c r="B79" s="59" t="s">
        <v>177</v>
      </c>
      <c r="C79" s="60" t="s">
        <v>55</v>
      </c>
      <c r="D79" s="272">
        <v>1</v>
      </c>
      <c r="E79" s="61"/>
      <c r="F79" s="61"/>
      <c r="G79" s="176"/>
      <c r="H79" s="190"/>
      <c r="I79" s="57"/>
    </row>
    <row r="80" spans="1:9" ht="24">
      <c r="A80" s="58" t="s">
        <v>178</v>
      </c>
      <c r="B80" s="59" t="s">
        <v>179</v>
      </c>
      <c r="C80" s="60" t="s">
        <v>48</v>
      </c>
      <c r="D80" s="270">
        <v>1</v>
      </c>
      <c r="E80" s="198"/>
      <c r="F80" s="198"/>
      <c r="G80" s="176"/>
      <c r="H80" s="190"/>
      <c r="I80" s="57"/>
    </row>
    <row r="81" spans="1:9">
      <c r="A81" s="58"/>
      <c r="B81" s="59"/>
      <c r="C81" s="60"/>
      <c r="D81" s="223"/>
      <c r="E81" s="198"/>
      <c r="F81" s="198"/>
      <c r="G81" s="174"/>
      <c r="H81" s="190"/>
      <c r="I81" s="57"/>
    </row>
    <row r="82" spans="1:9">
      <c r="A82" s="62"/>
      <c r="B82" s="62"/>
      <c r="C82" s="62"/>
      <c r="D82" s="224"/>
      <c r="E82" s="62" t="s">
        <v>180</v>
      </c>
      <c r="F82" s="36"/>
      <c r="G82" s="176"/>
      <c r="H82" s="26"/>
      <c r="I82" s="57"/>
    </row>
    <row r="83" spans="1:9">
      <c r="A83" s="62"/>
      <c r="B83" s="62"/>
      <c r="C83" s="62"/>
      <c r="D83" s="224"/>
      <c r="E83" s="62" t="s">
        <v>181</v>
      </c>
      <c r="F83" s="36"/>
      <c r="G83" s="172"/>
      <c r="H83" s="37"/>
      <c r="I83" s="18"/>
    </row>
    <row r="84" spans="1:9">
      <c r="A84" s="62"/>
      <c r="B84" s="62"/>
      <c r="C84" s="62"/>
      <c r="D84" s="224"/>
      <c r="E84" s="62" t="s">
        <v>182</v>
      </c>
      <c r="F84" s="36"/>
      <c r="H84" s="63"/>
    </row>
    <row r="85" spans="1:9">
      <c r="A85" s="62"/>
      <c r="B85" s="62"/>
      <c r="C85" s="62"/>
      <c r="D85" s="224"/>
      <c r="E85" s="62" t="s">
        <v>183</v>
      </c>
      <c r="F85" s="36"/>
      <c r="G85" s="172"/>
      <c r="H85" s="18"/>
      <c r="I85" s="37"/>
    </row>
    <row r="86" spans="1:9">
      <c r="A86" s="62"/>
      <c r="B86" s="62"/>
      <c r="C86" s="62"/>
      <c r="D86" s="224"/>
      <c r="E86" s="62" t="s">
        <v>184</v>
      </c>
      <c r="F86" s="38"/>
      <c r="G86" s="172"/>
      <c r="H86" s="18"/>
      <c r="I86" s="37"/>
    </row>
    <row r="87" spans="1:9">
      <c r="A87" s="164"/>
    </row>
    <row r="88" spans="1:9">
      <c r="A88" s="164"/>
    </row>
    <row r="89" spans="1:9">
      <c r="A89" s="164"/>
    </row>
    <row r="90" spans="1:9">
      <c r="A90" s="164"/>
    </row>
    <row r="91" spans="1:9">
      <c r="A91" s="164"/>
    </row>
    <row r="92" spans="1:9">
      <c r="A92" s="164"/>
    </row>
    <row r="93" spans="1:9">
      <c r="A93" s="164"/>
    </row>
    <row r="94" spans="1:9">
      <c r="A94" s="164"/>
    </row>
    <row r="95" spans="1:9">
      <c r="A95" s="164"/>
    </row>
    <row r="96" spans="1:9">
      <c r="A96" s="164"/>
    </row>
    <row r="97" spans="1:1">
      <c r="A97" s="164"/>
    </row>
  </sheetData>
  <mergeCells count="6">
    <mergeCell ref="A45:E45"/>
    <mergeCell ref="H6:H7"/>
    <mergeCell ref="G16:K17"/>
    <mergeCell ref="G31:K32"/>
    <mergeCell ref="A43:E43"/>
    <mergeCell ref="A44:E44"/>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rowBreaks count="1" manualBreakCount="1">
    <brk id="5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F989B-DA60-4A8F-83AE-2FD806E8A4E4}">
  <sheetPr>
    <pageSetUpPr fitToPage="1"/>
  </sheetPr>
  <dimension ref="A1:F40"/>
  <sheetViews>
    <sheetView view="pageBreakPreview" zoomScaleNormal="110" zoomScaleSheetLayoutView="100" zoomScalePageLayoutView="40" workbookViewId="0">
      <pane ySplit="1" topLeftCell="A9" activePane="bottomLeft" state="frozen"/>
      <selection pane="bottomLeft" activeCell="H19" sqref="H19"/>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38</v>
      </c>
      <c r="B1" s="13" t="s">
        <v>39</v>
      </c>
      <c r="C1" s="13" t="s">
        <v>40</v>
      </c>
      <c r="D1" s="218" t="s">
        <v>41</v>
      </c>
      <c r="E1" s="13" t="s">
        <v>42</v>
      </c>
      <c r="F1" s="13" t="s">
        <v>43</v>
      </c>
    </row>
    <row r="2" spans="1:6">
      <c r="A2" s="44"/>
      <c r="B2" s="45"/>
      <c r="C2" s="44"/>
      <c r="D2" s="226"/>
      <c r="E2" s="71"/>
      <c r="F2" s="72"/>
    </row>
    <row r="3" spans="1:6" ht="24">
      <c r="A3" s="73" t="s">
        <v>185</v>
      </c>
      <c r="B3" s="74" t="s">
        <v>186</v>
      </c>
      <c r="C3" s="75"/>
      <c r="D3" s="226"/>
      <c r="E3" s="71"/>
      <c r="F3" s="72"/>
    </row>
    <row r="4" spans="1:6">
      <c r="A4" s="49" t="s">
        <v>187</v>
      </c>
      <c r="B4" s="52" t="s">
        <v>188</v>
      </c>
      <c r="C4" s="49" t="s">
        <v>189</v>
      </c>
      <c r="D4" s="265">
        <v>79</v>
      </c>
      <c r="E4" s="71"/>
      <c r="F4" s="72"/>
    </row>
    <row r="5" spans="1:6">
      <c r="A5" s="49" t="s">
        <v>190</v>
      </c>
      <c r="B5" s="52" t="s">
        <v>191</v>
      </c>
      <c r="C5" s="49" t="s">
        <v>189</v>
      </c>
      <c r="D5" s="226" t="s">
        <v>192</v>
      </c>
      <c r="E5" s="71"/>
      <c r="F5" s="72"/>
    </row>
    <row r="6" spans="1:6" ht="36">
      <c r="A6" s="49" t="s">
        <v>193</v>
      </c>
      <c r="B6" s="52" t="s">
        <v>194</v>
      </c>
      <c r="C6" s="49" t="s">
        <v>103</v>
      </c>
      <c r="D6" s="265">
        <v>79</v>
      </c>
      <c r="E6" s="71"/>
      <c r="F6" s="72"/>
    </row>
    <row r="7" spans="1:6">
      <c r="A7" s="49" t="s">
        <v>195</v>
      </c>
      <c r="B7" s="52" t="s">
        <v>196</v>
      </c>
      <c r="C7" s="49" t="s">
        <v>197</v>
      </c>
      <c r="D7" s="265">
        <v>790</v>
      </c>
      <c r="E7" s="71"/>
      <c r="F7" s="72"/>
    </row>
    <row r="8" spans="1:6">
      <c r="A8" s="49" t="s">
        <v>198</v>
      </c>
      <c r="B8" s="52" t="s">
        <v>199</v>
      </c>
      <c r="C8" s="49" t="s">
        <v>197</v>
      </c>
      <c r="D8" s="226"/>
      <c r="E8" s="71"/>
      <c r="F8" s="72"/>
    </row>
    <row r="9" spans="1:6" ht="15" customHeight="1">
      <c r="A9" s="49" t="s">
        <v>200</v>
      </c>
      <c r="B9" s="52" t="s">
        <v>201</v>
      </c>
      <c r="C9" s="49" t="s">
        <v>197</v>
      </c>
      <c r="D9" s="226"/>
      <c r="E9" s="71"/>
      <c r="F9" s="72"/>
    </row>
    <row r="10" spans="1:6">
      <c r="A10" s="49" t="s">
        <v>202</v>
      </c>
      <c r="B10" s="52" t="s">
        <v>203</v>
      </c>
      <c r="C10" s="49" t="s">
        <v>197</v>
      </c>
      <c r="D10" s="226"/>
      <c r="E10" s="71"/>
      <c r="F10" s="72"/>
    </row>
    <row r="11" spans="1:6" ht="31.5" customHeight="1">
      <c r="A11" s="49" t="s">
        <v>204</v>
      </c>
      <c r="B11" s="52" t="s">
        <v>205</v>
      </c>
      <c r="C11" s="49" t="s">
        <v>197</v>
      </c>
      <c r="D11" s="226"/>
      <c r="E11" s="71"/>
      <c r="F11" s="72"/>
    </row>
    <row r="12" spans="1:6">
      <c r="A12" s="49" t="s">
        <v>206</v>
      </c>
      <c r="B12" s="52" t="s">
        <v>207</v>
      </c>
      <c r="C12" s="49" t="s">
        <v>208</v>
      </c>
      <c r="D12" s="265">
        <v>10</v>
      </c>
      <c r="E12" s="71"/>
      <c r="F12" s="72"/>
    </row>
    <row r="13" spans="1:6" ht="24">
      <c r="A13" s="49" t="s">
        <v>209</v>
      </c>
      <c r="B13" s="52" t="s">
        <v>210</v>
      </c>
      <c r="C13" s="49" t="s">
        <v>189</v>
      </c>
      <c r="D13" s="265">
        <v>36</v>
      </c>
      <c r="E13" s="71"/>
      <c r="F13" s="72"/>
    </row>
    <row r="14" spans="1:6" ht="24">
      <c r="A14" s="49" t="s">
        <v>211</v>
      </c>
      <c r="B14" s="52" t="s">
        <v>212</v>
      </c>
      <c r="C14" s="49" t="s">
        <v>197</v>
      </c>
      <c r="D14" s="226" t="s">
        <v>213</v>
      </c>
      <c r="E14" s="71"/>
      <c r="F14" s="72"/>
    </row>
    <row r="15" spans="1:6">
      <c r="A15" s="49" t="s">
        <v>214</v>
      </c>
      <c r="B15" s="52" t="s">
        <v>215</v>
      </c>
      <c r="C15" s="49" t="s">
        <v>208</v>
      </c>
      <c r="D15" s="226"/>
      <c r="E15" s="71"/>
      <c r="F15" s="72"/>
    </row>
    <row r="16" spans="1:6" ht="24.95" customHeight="1">
      <c r="A16" s="73" t="s">
        <v>185</v>
      </c>
      <c r="B16" s="74" t="s">
        <v>216</v>
      </c>
      <c r="C16" s="76"/>
      <c r="D16" s="266"/>
      <c r="E16" s="77"/>
      <c r="F16" s="78"/>
    </row>
    <row r="17" spans="1:6" ht="24">
      <c r="A17" s="49" t="s">
        <v>217</v>
      </c>
      <c r="B17" s="52" t="s">
        <v>218</v>
      </c>
      <c r="C17" s="49" t="s">
        <v>189</v>
      </c>
      <c r="D17" s="265">
        <v>50</v>
      </c>
      <c r="E17" s="71"/>
      <c r="F17" s="72"/>
    </row>
    <row r="18" spans="1:6" ht="30" customHeight="1">
      <c r="A18" s="49" t="s">
        <v>219</v>
      </c>
      <c r="B18" s="52" t="s">
        <v>191</v>
      </c>
      <c r="C18" s="49" t="s">
        <v>189</v>
      </c>
      <c r="D18" s="262" t="s">
        <v>192</v>
      </c>
      <c r="E18" s="71"/>
      <c r="F18" s="72"/>
    </row>
    <row r="19" spans="1:6" ht="36">
      <c r="A19" s="49" t="s">
        <v>220</v>
      </c>
      <c r="B19" s="52" t="s">
        <v>221</v>
      </c>
      <c r="C19" s="49" t="s">
        <v>103</v>
      </c>
      <c r="D19" s="265">
        <v>50</v>
      </c>
      <c r="E19" s="71"/>
      <c r="F19" s="72"/>
    </row>
    <row r="20" spans="1:6">
      <c r="A20" s="49" t="s">
        <v>222</v>
      </c>
      <c r="B20" s="52" t="s">
        <v>223</v>
      </c>
      <c r="C20" s="49" t="s">
        <v>208</v>
      </c>
      <c r="D20" s="265">
        <v>5</v>
      </c>
      <c r="E20" s="71"/>
      <c r="F20" s="72"/>
    </row>
    <row r="21" spans="1:6" ht="38.1" customHeight="1">
      <c r="A21" s="49" t="s">
        <v>224</v>
      </c>
      <c r="B21" s="52" t="s">
        <v>225</v>
      </c>
      <c r="C21" s="49" t="s">
        <v>197</v>
      </c>
      <c r="D21" s="265">
        <v>250</v>
      </c>
      <c r="E21" s="71"/>
      <c r="F21" s="72"/>
    </row>
    <row r="22" spans="1:6" ht="15" customHeight="1">
      <c r="A22" s="49" t="s">
        <v>226</v>
      </c>
      <c r="B22" s="52" t="s">
        <v>227</v>
      </c>
      <c r="C22" s="49" t="s">
        <v>197</v>
      </c>
      <c r="D22" s="265">
        <v>150</v>
      </c>
      <c r="E22" s="71"/>
      <c r="F22" s="72"/>
    </row>
    <row r="23" spans="1:6">
      <c r="A23" s="49" t="s">
        <v>228</v>
      </c>
      <c r="B23" s="52" t="s">
        <v>229</v>
      </c>
      <c r="C23" s="49" t="s">
        <v>197</v>
      </c>
      <c r="D23" s="265"/>
      <c r="E23" s="71"/>
      <c r="F23" s="72"/>
    </row>
    <row r="24" spans="1:6" ht="14.1" customHeight="1">
      <c r="A24" s="49" t="s">
        <v>230</v>
      </c>
      <c r="B24" s="52" t="s">
        <v>231</v>
      </c>
      <c r="C24" s="55" t="s">
        <v>208</v>
      </c>
      <c r="D24" s="227"/>
      <c r="E24" s="77"/>
      <c r="F24" s="72"/>
    </row>
    <row r="25" spans="1:6" ht="24">
      <c r="A25" s="49" t="s">
        <v>232</v>
      </c>
      <c r="B25" s="52" t="s">
        <v>233</v>
      </c>
      <c r="C25" s="49" t="s">
        <v>197</v>
      </c>
      <c r="D25" s="226" t="s">
        <v>213</v>
      </c>
      <c r="E25" s="77"/>
      <c r="F25" s="72"/>
    </row>
    <row r="26" spans="1:6" ht="24.75" customHeight="1">
      <c r="A26" s="49"/>
      <c r="B26" s="74" t="s">
        <v>234</v>
      </c>
      <c r="C26" s="76"/>
      <c r="D26" s="227"/>
      <c r="E26" s="77"/>
      <c r="F26" s="78"/>
    </row>
    <row r="27" spans="1:6">
      <c r="A27" s="55" t="s">
        <v>235</v>
      </c>
      <c r="B27" s="54" t="s">
        <v>236</v>
      </c>
      <c r="C27" s="55" t="s">
        <v>237</v>
      </c>
      <c r="D27" s="275">
        <v>27</v>
      </c>
      <c r="E27" s="77"/>
      <c r="F27" s="79"/>
    </row>
    <row r="28" spans="1:6">
      <c r="A28" s="55" t="s">
        <v>238</v>
      </c>
      <c r="B28" s="54" t="s">
        <v>239</v>
      </c>
      <c r="C28" s="55" t="s">
        <v>237</v>
      </c>
      <c r="D28" s="275">
        <v>11</v>
      </c>
      <c r="E28" s="77"/>
      <c r="F28" s="79"/>
    </row>
    <row r="29" spans="1:6" ht="15" customHeight="1">
      <c r="A29" s="55" t="s">
        <v>240</v>
      </c>
      <c r="B29" s="54" t="s">
        <v>241</v>
      </c>
      <c r="C29" s="55" t="s">
        <v>237</v>
      </c>
      <c r="D29" s="275">
        <v>91</v>
      </c>
      <c r="E29" s="77"/>
      <c r="F29" s="79"/>
    </row>
    <row r="30" spans="1:6">
      <c r="A30" s="55" t="s">
        <v>242</v>
      </c>
      <c r="B30" s="53" t="s">
        <v>243</v>
      </c>
      <c r="C30" s="55" t="s">
        <v>189</v>
      </c>
      <c r="D30" s="275">
        <v>1</v>
      </c>
      <c r="E30" s="77"/>
      <c r="F30" s="79"/>
    </row>
    <row r="31" spans="1:6" ht="24">
      <c r="A31" s="55" t="s">
        <v>244</v>
      </c>
      <c r="B31" s="53" t="s">
        <v>245</v>
      </c>
      <c r="C31" s="49" t="s">
        <v>246</v>
      </c>
      <c r="D31" s="275"/>
      <c r="E31" s="77"/>
      <c r="F31" s="79"/>
    </row>
    <row r="32" spans="1:6">
      <c r="A32" s="55" t="s">
        <v>247</v>
      </c>
      <c r="B32" s="53" t="s">
        <v>248</v>
      </c>
      <c r="C32" s="55" t="s">
        <v>237</v>
      </c>
      <c r="D32" s="275"/>
      <c r="E32" s="77"/>
      <c r="F32" s="79"/>
    </row>
    <row r="33" spans="1:6">
      <c r="A33" s="55" t="s">
        <v>249</v>
      </c>
      <c r="B33" s="54" t="s">
        <v>250</v>
      </c>
      <c r="C33" s="55" t="s">
        <v>237</v>
      </c>
      <c r="D33" s="275"/>
      <c r="E33" s="77"/>
      <c r="F33" s="78"/>
    </row>
    <row r="34" spans="1:6" ht="18.95" customHeight="1">
      <c r="A34" s="55" t="s">
        <v>251</v>
      </c>
      <c r="B34" s="54" t="s">
        <v>252</v>
      </c>
      <c r="C34" s="55" t="s">
        <v>237</v>
      </c>
      <c r="D34" s="275"/>
      <c r="E34" s="77"/>
      <c r="F34" s="78"/>
    </row>
    <row r="35" spans="1:6" ht="18" customHeight="1">
      <c r="A35" s="76"/>
      <c r="B35" s="80"/>
      <c r="C35" s="76"/>
      <c r="D35" s="227"/>
      <c r="E35" s="77"/>
      <c r="F35" s="78"/>
    </row>
    <row r="36" spans="1:6" ht="18" customHeight="1">
      <c r="A36" s="76"/>
      <c r="B36" s="80"/>
      <c r="C36" s="76"/>
      <c r="D36" s="227"/>
      <c r="E36" s="77"/>
      <c r="F36" s="78"/>
    </row>
    <row r="37" spans="1:6" ht="18" customHeight="1">
      <c r="A37" s="76"/>
      <c r="B37" s="80"/>
      <c r="C37" s="76"/>
      <c r="D37" s="227"/>
      <c r="E37" s="77"/>
      <c r="F37" s="78"/>
    </row>
    <row r="38" spans="1:6" ht="18" customHeight="1">
      <c r="A38" s="76"/>
      <c r="B38" s="80"/>
      <c r="C38" s="76"/>
      <c r="D38" s="227"/>
      <c r="E38" s="77"/>
      <c r="F38" s="78"/>
    </row>
    <row r="39" spans="1:6" ht="18" customHeight="1">
      <c r="A39" s="81"/>
      <c r="B39" s="82"/>
      <c r="C39" s="81"/>
      <c r="D39" s="228"/>
      <c r="E39" s="83"/>
      <c r="F39" s="84"/>
    </row>
    <row r="40" spans="1:6" ht="18" customHeight="1">
      <c r="A40" s="288" t="s">
        <v>253</v>
      </c>
      <c r="B40" s="288"/>
      <c r="C40" s="288"/>
      <c r="D40" s="288"/>
      <c r="E40" s="288"/>
      <c r="F40" s="85"/>
    </row>
  </sheetData>
  <mergeCells count="1">
    <mergeCell ref="A40:E40"/>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5F50F-CBD3-455A-8184-92D3C1DAB95C}">
  <sheetPr>
    <pageSetUpPr fitToPage="1"/>
  </sheetPr>
  <dimension ref="A1:F143"/>
  <sheetViews>
    <sheetView view="pageBreakPreview" zoomScaleNormal="110" zoomScaleSheetLayoutView="100" zoomScalePageLayoutView="40" workbookViewId="0">
      <pane ySplit="1" topLeftCell="A70" activePane="bottomLeft" state="frozen"/>
      <selection pane="bottomLeft" activeCell="I21" sqref="I21"/>
    </sheetView>
  </sheetViews>
  <sheetFormatPr defaultColWidth="8.85546875" defaultRowHeight="15"/>
  <cols>
    <col min="1" max="1" width="11.7109375" style="166" customWidth="1"/>
    <col min="2" max="2" width="66" style="165" customWidth="1"/>
    <col min="3" max="3" width="11.42578125" style="12" customWidth="1"/>
    <col min="4" max="4" width="12.140625" style="225" customWidth="1"/>
    <col min="5" max="6" width="11.42578125" customWidth="1"/>
  </cols>
  <sheetData>
    <row r="1" spans="1:6" ht="23.25" customHeight="1">
      <c r="A1" s="13" t="s">
        <v>38</v>
      </c>
      <c r="B1" s="13" t="s">
        <v>39</v>
      </c>
      <c r="C1" s="13" t="s">
        <v>40</v>
      </c>
      <c r="D1" s="218" t="s">
        <v>41</v>
      </c>
      <c r="E1" s="13" t="s">
        <v>42</v>
      </c>
      <c r="F1" s="13" t="s">
        <v>43</v>
      </c>
    </row>
    <row r="2" spans="1:6">
      <c r="A2" s="44"/>
      <c r="B2" s="45"/>
      <c r="C2" s="44"/>
      <c r="D2" s="221"/>
      <c r="E2" s="45"/>
      <c r="F2" s="46"/>
    </row>
    <row r="3" spans="1:6" ht="75.75" customHeight="1">
      <c r="A3" s="73" t="s">
        <v>254</v>
      </c>
      <c r="B3" s="74" t="s">
        <v>255</v>
      </c>
      <c r="C3" s="44"/>
      <c r="D3" s="221"/>
      <c r="E3" s="45"/>
      <c r="F3" s="50"/>
    </row>
    <row r="4" spans="1:6">
      <c r="A4" s="73"/>
      <c r="B4" s="74" t="s">
        <v>256</v>
      </c>
      <c r="C4" s="44"/>
      <c r="D4" s="221"/>
      <c r="E4" s="45"/>
      <c r="F4" s="50"/>
    </row>
    <row r="5" spans="1:6">
      <c r="A5" s="49" t="s">
        <v>257</v>
      </c>
      <c r="B5" s="52" t="s">
        <v>258</v>
      </c>
      <c r="C5" s="44" t="s">
        <v>189</v>
      </c>
      <c r="D5" s="221"/>
      <c r="E5" s="45"/>
      <c r="F5" s="50"/>
    </row>
    <row r="6" spans="1:6" ht="36">
      <c r="A6" s="49" t="s">
        <v>259</v>
      </c>
      <c r="B6" s="52" t="s">
        <v>260</v>
      </c>
      <c r="C6" s="44" t="s">
        <v>103</v>
      </c>
      <c r="D6" s="221"/>
      <c r="E6" s="45"/>
      <c r="F6" s="50"/>
    </row>
    <row r="7" spans="1:6">
      <c r="A7" s="49" t="s">
        <v>261</v>
      </c>
      <c r="B7" s="52" t="s">
        <v>262</v>
      </c>
      <c r="C7" s="49" t="s">
        <v>197</v>
      </c>
      <c r="D7" s="221"/>
      <c r="E7" s="45"/>
      <c r="F7" s="50"/>
    </row>
    <row r="8" spans="1:6">
      <c r="A8" s="49" t="s">
        <v>263</v>
      </c>
      <c r="B8" s="52" t="s">
        <v>264</v>
      </c>
      <c r="C8" s="49" t="s">
        <v>197</v>
      </c>
      <c r="D8" s="221"/>
      <c r="E8" s="45"/>
      <c r="F8" s="50"/>
    </row>
    <row r="9" spans="1:6">
      <c r="A9" s="49" t="s">
        <v>265</v>
      </c>
      <c r="B9" s="52" t="s">
        <v>266</v>
      </c>
      <c r="C9" s="49" t="s">
        <v>208</v>
      </c>
      <c r="D9" s="221"/>
      <c r="E9" s="45"/>
      <c r="F9" s="50"/>
    </row>
    <row r="10" spans="1:6" ht="27" customHeight="1">
      <c r="A10" s="49" t="s">
        <v>267</v>
      </c>
      <c r="B10" s="52" t="s">
        <v>268</v>
      </c>
      <c r="C10" s="49" t="s">
        <v>269</v>
      </c>
      <c r="D10" s="221"/>
      <c r="E10" s="45"/>
      <c r="F10" s="50"/>
    </row>
    <row r="11" spans="1:6" ht="30" customHeight="1">
      <c r="A11" s="49" t="s">
        <v>270</v>
      </c>
      <c r="B11" s="52" t="s">
        <v>271</v>
      </c>
      <c r="C11" s="49" t="s">
        <v>197</v>
      </c>
      <c r="D11" s="221"/>
      <c r="E11" s="45"/>
      <c r="F11" s="50"/>
    </row>
    <row r="12" spans="1:6">
      <c r="A12" s="49"/>
      <c r="B12" s="48" t="s">
        <v>272</v>
      </c>
      <c r="C12" s="49"/>
      <c r="D12" s="221"/>
      <c r="E12" s="45"/>
      <c r="F12" s="50"/>
    </row>
    <row r="13" spans="1:6" ht="24">
      <c r="A13" s="49" t="s">
        <v>273</v>
      </c>
      <c r="B13" s="52" t="s">
        <v>274</v>
      </c>
      <c r="C13" s="49" t="s">
        <v>189</v>
      </c>
      <c r="D13" s="221"/>
      <c r="E13" s="45"/>
      <c r="F13" s="50"/>
    </row>
    <row r="14" spans="1:6" ht="36">
      <c r="A14" s="49" t="s">
        <v>275</v>
      </c>
      <c r="B14" s="52" t="s">
        <v>194</v>
      </c>
      <c r="C14" s="49" t="s">
        <v>103</v>
      </c>
      <c r="D14" s="221"/>
      <c r="E14" s="45"/>
      <c r="F14" s="50"/>
    </row>
    <row r="15" spans="1:6">
      <c r="A15" s="49" t="s">
        <v>276</v>
      </c>
      <c r="B15" s="52" t="s">
        <v>277</v>
      </c>
      <c r="C15" s="49" t="s">
        <v>189</v>
      </c>
      <c r="D15" s="221"/>
      <c r="E15" s="45"/>
      <c r="F15" s="50"/>
    </row>
    <row r="16" spans="1:6">
      <c r="A16" s="49" t="s">
        <v>278</v>
      </c>
      <c r="B16" s="52" t="s">
        <v>279</v>
      </c>
      <c r="C16" s="49" t="s">
        <v>208</v>
      </c>
      <c r="D16" s="221"/>
      <c r="E16" s="45"/>
      <c r="F16" s="50"/>
    </row>
    <row r="17" spans="1:6">
      <c r="A17" s="49" t="s">
        <v>280</v>
      </c>
      <c r="B17" s="52" t="s">
        <v>281</v>
      </c>
      <c r="C17" s="49" t="s">
        <v>208</v>
      </c>
      <c r="D17" s="221"/>
      <c r="E17" s="45"/>
      <c r="F17" s="50"/>
    </row>
    <row r="18" spans="1:6" ht="30" customHeight="1">
      <c r="A18" s="49" t="s">
        <v>282</v>
      </c>
      <c r="B18" s="52" t="s">
        <v>283</v>
      </c>
      <c r="C18" s="49" t="s">
        <v>197</v>
      </c>
      <c r="D18" s="221"/>
      <c r="E18" s="45"/>
      <c r="F18" s="50"/>
    </row>
    <row r="19" spans="1:6">
      <c r="A19" s="49" t="s">
        <v>284</v>
      </c>
      <c r="B19" s="52" t="s">
        <v>285</v>
      </c>
      <c r="C19" s="49" t="s">
        <v>197</v>
      </c>
      <c r="D19" s="221"/>
      <c r="E19" s="45"/>
      <c r="F19" s="50"/>
    </row>
    <row r="20" spans="1:6">
      <c r="A20" s="49" t="s">
        <v>286</v>
      </c>
      <c r="B20" s="52" t="s">
        <v>287</v>
      </c>
      <c r="C20" s="49" t="s">
        <v>197</v>
      </c>
      <c r="D20" s="221"/>
      <c r="E20" s="45"/>
      <c r="F20" s="50"/>
    </row>
    <row r="21" spans="1:6" ht="20.100000000000001" customHeight="1">
      <c r="A21" s="49" t="s">
        <v>288</v>
      </c>
      <c r="B21" s="52" t="s">
        <v>289</v>
      </c>
      <c r="C21" s="49" t="s">
        <v>197</v>
      </c>
      <c r="D21" s="221"/>
      <c r="E21" s="45"/>
      <c r="F21" s="50"/>
    </row>
    <row r="22" spans="1:6" ht="15" customHeight="1">
      <c r="A22" s="49"/>
      <c r="B22" s="74" t="s">
        <v>290</v>
      </c>
      <c r="C22" s="49"/>
      <c r="D22" s="221"/>
      <c r="E22" s="45"/>
      <c r="F22" s="50"/>
    </row>
    <row r="23" spans="1:6" ht="24">
      <c r="A23" s="49" t="s">
        <v>291</v>
      </c>
      <c r="B23" s="52" t="s">
        <v>292</v>
      </c>
      <c r="C23" s="49" t="s">
        <v>189</v>
      </c>
      <c r="D23" s="263">
        <v>26</v>
      </c>
      <c r="E23" s="45"/>
      <c r="F23" s="50"/>
    </row>
    <row r="24" spans="1:6" ht="36">
      <c r="A24" s="49" t="s">
        <v>293</v>
      </c>
      <c r="B24" s="52" t="s">
        <v>194</v>
      </c>
      <c r="C24" s="49" t="s">
        <v>103</v>
      </c>
      <c r="D24" s="263"/>
      <c r="E24" s="45"/>
      <c r="F24" s="50"/>
    </row>
    <row r="25" spans="1:6">
      <c r="A25" s="49" t="s">
        <v>294</v>
      </c>
      <c r="B25" s="52" t="s">
        <v>295</v>
      </c>
      <c r="C25" s="49" t="s">
        <v>189</v>
      </c>
      <c r="D25" s="263"/>
      <c r="E25" s="45"/>
      <c r="F25" s="50"/>
    </row>
    <row r="26" spans="1:6" ht="36">
      <c r="A26" s="49" t="s">
        <v>296</v>
      </c>
      <c r="B26" s="52" t="s">
        <v>297</v>
      </c>
      <c r="C26" s="49" t="s">
        <v>103</v>
      </c>
      <c r="D26" s="263"/>
      <c r="E26" s="45"/>
      <c r="F26" s="50"/>
    </row>
    <row r="27" spans="1:6" ht="21" customHeight="1">
      <c r="A27" s="49" t="s">
        <v>298</v>
      </c>
      <c r="B27" s="52" t="s">
        <v>299</v>
      </c>
      <c r="C27" s="49" t="s">
        <v>208</v>
      </c>
      <c r="D27" s="263"/>
      <c r="E27" s="45"/>
      <c r="F27" s="50"/>
    </row>
    <row r="28" spans="1:6">
      <c r="A28" s="49" t="s">
        <v>300</v>
      </c>
      <c r="B28" s="52" t="s">
        <v>301</v>
      </c>
      <c r="C28" s="49" t="s">
        <v>208</v>
      </c>
      <c r="D28" s="221"/>
      <c r="E28" s="45"/>
      <c r="F28" s="50"/>
    </row>
    <row r="29" spans="1:6" ht="26.1" customHeight="1">
      <c r="A29" s="49" t="s">
        <v>302</v>
      </c>
      <c r="B29" s="52" t="s">
        <v>303</v>
      </c>
      <c r="C29" s="49" t="s">
        <v>189</v>
      </c>
      <c r="D29" s="221" t="s">
        <v>304</v>
      </c>
      <c r="E29" s="45"/>
      <c r="F29" s="50"/>
    </row>
    <row r="30" spans="1:6">
      <c r="A30" s="49"/>
      <c r="B30" s="74" t="s">
        <v>305</v>
      </c>
      <c r="C30" s="49"/>
      <c r="D30" s="221"/>
      <c r="E30" s="45"/>
      <c r="F30" s="50"/>
    </row>
    <row r="31" spans="1:6" ht="24">
      <c r="A31" s="49" t="s">
        <v>306</v>
      </c>
      <c r="B31" s="88" t="s">
        <v>307</v>
      </c>
      <c r="C31" s="49" t="s">
        <v>197</v>
      </c>
      <c r="D31" s="221"/>
      <c r="E31" s="45"/>
      <c r="F31" s="50"/>
    </row>
    <row r="32" spans="1:6">
      <c r="A32" s="49" t="s">
        <v>308</v>
      </c>
      <c r="B32" s="52" t="s">
        <v>309</v>
      </c>
      <c r="C32" s="49" t="s">
        <v>197</v>
      </c>
      <c r="D32" s="221"/>
      <c r="E32" s="45"/>
      <c r="F32" s="50"/>
    </row>
    <row r="33" spans="1:6">
      <c r="A33" s="49" t="s">
        <v>310</v>
      </c>
      <c r="B33" s="52" t="s">
        <v>311</v>
      </c>
      <c r="C33" s="49" t="s">
        <v>197</v>
      </c>
      <c r="D33" s="221"/>
      <c r="E33" s="45"/>
      <c r="F33" s="50"/>
    </row>
    <row r="34" spans="1:6">
      <c r="A34" s="49" t="s">
        <v>312</v>
      </c>
      <c r="B34" s="52" t="s">
        <v>313</v>
      </c>
      <c r="C34" s="49" t="s">
        <v>197</v>
      </c>
      <c r="D34" s="221"/>
      <c r="E34" s="45"/>
      <c r="F34" s="50"/>
    </row>
    <row r="35" spans="1:6">
      <c r="A35" s="49" t="s">
        <v>314</v>
      </c>
      <c r="B35" s="52" t="s">
        <v>315</v>
      </c>
      <c r="C35" s="49" t="s">
        <v>197</v>
      </c>
      <c r="D35" s="221"/>
      <c r="E35" s="45"/>
      <c r="F35" s="50"/>
    </row>
    <row r="36" spans="1:6">
      <c r="A36" s="49" t="s">
        <v>316</v>
      </c>
      <c r="B36" s="52" t="s">
        <v>317</v>
      </c>
      <c r="C36" s="49" t="s">
        <v>197</v>
      </c>
      <c r="D36" s="221"/>
      <c r="E36" s="45"/>
      <c r="F36" s="50"/>
    </row>
    <row r="37" spans="1:6" ht="24">
      <c r="A37" s="49" t="s">
        <v>318</v>
      </c>
      <c r="B37" s="88" t="s">
        <v>319</v>
      </c>
      <c r="C37" s="49" t="s">
        <v>197</v>
      </c>
      <c r="D37" s="221"/>
      <c r="E37" s="45"/>
      <c r="F37" s="50"/>
    </row>
    <row r="38" spans="1:6">
      <c r="A38" s="49" t="s">
        <v>320</v>
      </c>
      <c r="B38" s="52" t="s">
        <v>321</v>
      </c>
      <c r="C38" s="49" t="s">
        <v>197</v>
      </c>
      <c r="D38" s="221"/>
      <c r="E38" s="45"/>
      <c r="F38" s="50"/>
    </row>
    <row r="39" spans="1:6">
      <c r="A39" s="49" t="s">
        <v>322</v>
      </c>
      <c r="B39" s="52" t="s">
        <v>323</v>
      </c>
      <c r="C39" s="49" t="s">
        <v>197</v>
      </c>
      <c r="D39" s="221"/>
      <c r="E39" s="45"/>
      <c r="F39" s="50"/>
    </row>
    <row r="40" spans="1:6">
      <c r="A40" s="49" t="s">
        <v>324</v>
      </c>
      <c r="B40" s="52" t="s">
        <v>325</v>
      </c>
      <c r="C40" s="49" t="s">
        <v>197</v>
      </c>
      <c r="D40" s="221"/>
      <c r="E40" s="45"/>
      <c r="F40" s="50"/>
    </row>
    <row r="41" spans="1:6">
      <c r="A41" s="49" t="s">
        <v>326</v>
      </c>
      <c r="B41" s="52" t="s">
        <v>327</v>
      </c>
      <c r="C41" s="49" t="s">
        <v>197</v>
      </c>
      <c r="D41" s="221"/>
      <c r="E41" s="45"/>
      <c r="F41" s="50"/>
    </row>
    <row r="42" spans="1:6">
      <c r="A42" s="49" t="s">
        <v>328</v>
      </c>
      <c r="B42" s="52" t="s">
        <v>329</v>
      </c>
      <c r="C42" s="49" t="s">
        <v>197</v>
      </c>
      <c r="D42" s="221"/>
      <c r="E42" s="45"/>
      <c r="F42" s="50"/>
    </row>
    <row r="43" spans="1:6" ht="24">
      <c r="A43" s="49" t="s">
        <v>330</v>
      </c>
      <c r="B43" s="52" t="s">
        <v>331</v>
      </c>
      <c r="C43" s="49" t="s">
        <v>197</v>
      </c>
      <c r="D43" s="221"/>
      <c r="E43" s="45"/>
      <c r="F43" s="50"/>
    </row>
    <row r="44" spans="1:6">
      <c r="A44" s="49"/>
      <c r="B44" s="74" t="s">
        <v>332</v>
      </c>
      <c r="C44" s="49"/>
      <c r="D44" s="221"/>
      <c r="E44" s="45"/>
      <c r="F44" s="50"/>
    </row>
    <row r="45" spans="1:6" ht="24">
      <c r="A45" s="49" t="s">
        <v>333</v>
      </c>
      <c r="B45" s="52" t="s">
        <v>334</v>
      </c>
      <c r="C45" s="49" t="s">
        <v>197</v>
      </c>
      <c r="D45" s="221"/>
      <c r="E45" s="45"/>
      <c r="F45" s="50"/>
    </row>
    <row r="46" spans="1:6">
      <c r="A46" s="49" t="s">
        <v>335</v>
      </c>
      <c r="B46" s="52" t="s">
        <v>336</v>
      </c>
      <c r="C46" s="49" t="s">
        <v>197</v>
      </c>
      <c r="D46" s="263"/>
      <c r="E46" s="45"/>
      <c r="F46" s="50"/>
    </row>
    <row r="47" spans="1:6">
      <c r="A47" s="49" t="s">
        <v>337</v>
      </c>
      <c r="B47" s="52" t="s">
        <v>338</v>
      </c>
      <c r="C47" s="49" t="s">
        <v>197</v>
      </c>
      <c r="D47" s="263"/>
      <c r="E47" s="45"/>
      <c r="F47" s="50"/>
    </row>
    <row r="48" spans="1:6">
      <c r="A48" s="49" t="s">
        <v>339</v>
      </c>
      <c r="B48" s="52" t="s">
        <v>340</v>
      </c>
      <c r="C48" s="49" t="s">
        <v>197</v>
      </c>
      <c r="D48" s="221"/>
      <c r="E48" s="45"/>
      <c r="F48" s="50"/>
    </row>
    <row r="49" spans="1:6">
      <c r="A49" s="81" t="s">
        <v>341</v>
      </c>
      <c r="B49" s="89" t="s">
        <v>342</v>
      </c>
      <c r="C49" s="81" t="s">
        <v>197</v>
      </c>
      <c r="D49" s="229"/>
      <c r="E49" s="82"/>
      <c r="F49" s="90"/>
    </row>
    <row r="50" spans="1:6">
      <c r="A50" s="278" t="s">
        <v>343</v>
      </c>
      <c r="B50" s="278"/>
      <c r="C50" s="278"/>
      <c r="D50" s="278"/>
      <c r="E50" s="278"/>
      <c r="F50" s="85"/>
    </row>
    <row r="51" spans="1:6">
      <c r="A51" s="64"/>
      <c r="B51" s="64"/>
      <c r="C51" s="64"/>
      <c r="D51" s="230"/>
      <c r="E51" s="64"/>
      <c r="F51" s="91"/>
    </row>
    <row r="52" spans="1:6">
      <c r="A52" s="64"/>
      <c r="B52" s="64"/>
      <c r="C52" s="64"/>
      <c r="D52" s="230"/>
      <c r="E52" s="64"/>
      <c r="F52" s="91"/>
    </row>
    <row r="53" spans="1:6">
      <c r="A53" s="64"/>
      <c r="B53" s="64"/>
      <c r="C53" s="64"/>
      <c r="D53" s="230"/>
      <c r="E53" s="64"/>
      <c r="F53" s="91"/>
    </row>
    <row r="54" spans="1:6">
      <c r="A54" s="64"/>
      <c r="B54" s="64"/>
      <c r="C54" s="64"/>
      <c r="D54" s="230"/>
      <c r="E54" s="64"/>
      <c r="F54" s="91"/>
    </row>
    <row r="55" spans="1:6">
      <c r="A55" s="64"/>
      <c r="B55" s="64"/>
      <c r="C55" s="64"/>
      <c r="D55" s="230"/>
      <c r="E55" s="64"/>
      <c r="F55" s="91"/>
    </row>
    <row r="56" spans="1:6">
      <c r="A56" s="64"/>
      <c r="B56" s="64"/>
      <c r="C56" s="64"/>
      <c r="D56" s="230"/>
      <c r="E56" s="64"/>
      <c r="F56" s="91"/>
    </row>
    <row r="57" spans="1:6">
      <c r="A57" s="64"/>
      <c r="B57" s="64"/>
      <c r="C57" s="64"/>
      <c r="D57" s="230"/>
      <c r="E57" s="64"/>
      <c r="F57" s="91"/>
    </row>
    <row r="58" spans="1:6">
      <c r="A58" s="64"/>
      <c r="B58" s="64"/>
      <c r="C58" s="64"/>
      <c r="D58" s="230"/>
      <c r="E58" s="64"/>
      <c r="F58" s="91"/>
    </row>
    <row r="59" spans="1:6">
      <c r="A59" s="64"/>
      <c r="B59" s="64"/>
      <c r="C59" s="64"/>
      <c r="D59" s="230"/>
      <c r="E59" s="64"/>
      <c r="F59" s="91"/>
    </row>
    <row r="60" spans="1:6">
      <c r="A60" s="64"/>
      <c r="B60" s="64"/>
      <c r="C60" s="64"/>
      <c r="D60" s="230"/>
      <c r="E60" s="64"/>
      <c r="F60" s="91"/>
    </row>
    <row r="61" spans="1:6">
      <c r="A61" s="64"/>
      <c r="B61" s="64"/>
      <c r="C61" s="64"/>
      <c r="D61" s="230"/>
      <c r="E61" s="64"/>
      <c r="F61" s="91"/>
    </row>
    <row r="62" spans="1:6">
      <c r="A62" s="66"/>
      <c r="B62" s="66"/>
      <c r="C62" s="66"/>
      <c r="D62" s="231"/>
      <c r="E62" s="66"/>
      <c r="F62" s="87"/>
    </row>
    <row r="63" spans="1:6" ht="15" customHeight="1">
      <c r="A63" s="13" t="s">
        <v>38</v>
      </c>
      <c r="B63" s="13" t="s">
        <v>39</v>
      </c>
      <c r="C63" s="13" t="s">
        <v>40</v>
      </c>
      <c r="D63" s="218" t="s">
        <v>41</v>
      </c>
      <c r="E63" s="13" t="s">
        <v>42</v>
      </c>
      <c r="F63" s="13" t="s">
        <v>43</v>
      </c>
    </row>
    <row r="64" spans="1:6" ht="15" customHeight="1">
      <c r="A64" s="47"/>
      <c r="B64" s="48"/>
      <c r="C64" s="47"/>
      <c r="D64" s="232"/>
      <c r="E64" s="93"/>
      <c r="F64" s="92"/>
    </row>
    <row r="65" spans="1:6">
      <c r="A65" s="73" t="s">
        <v>254</v>
      </c>
      <c r="B65" s="74" t="s">
        <v>344</v>
      </c>
      <c r="C65" s="44"/>
      <c r="D65" s="221"/>
      <c r="E65" s="94"/>
      <c r="F65" s="46"/>
    </row>
    <row r="66" spans="1:6">
      <c r="A66" s="49" t="s">
        <v>345</v>
      </c>
      <c r="B66" s="52" t="s">
        <v>346</v>
      </c>
      <c r="C66" s="49" t="s">
        <v>197</v>
      </c>
      <c r="D66" s="221"/>
      <c r="E66" s="94"/>
      <c r="F66" s="50"/>
    </row>
    <row r="67" spans="1:6">
      <c r="A67" s="49" t="s">
        <v>347</v>
      </c>
      <c r="B67" s="52" t="s">
        <v>348</v>
      </c>
      <c r="C67" s="49" t="s">
        <v>197</v>
      </c>
      <c r="D67" s="221"/>
      <c r="E67" s="94"/>
      <c r="F67" s="50"/>
    </row>
    <row r="68" spans="1:6" ht="27" customHeight="1">
      <c r="A68" s="49" t="s">
        <v>349</v>
      </c>
      <c r="B68" s="52" t="s">
        <v>350</v>
      </c>
      <c r="C68" s="49" t="s">
        <v>197</v>
      </c>
      <c r="D68" s="221"/>
      <c r="E68" s="94"/>
      <c r="F68" s="50"/>
    </row>
    <row r="69" spans="1:6">
      <c r="A69" s="49" t="s">
        <v>351</v>
      </c>
      <c r="B69" s="52" t="s">
        <v>352</v>
      </c>
      <c r="C69" s="49" t="s">
        <v>197</v>
      </c>
      <c r="D69" s="263">
        <v>130</v>
      </c>
      <c r="E69" s="94"/>
      <c r="F69" s="50"/>
    </row>
    <row r="70" spans="1:6">
      <c r="A70" s="49" t="s">
        <v>353</v>
      </c>
      <c r="B70" s="52" t="s">
        <v>354</v>
      </c>
      <c r="C70" s="49" t="s">
        <v>197</v>
      </c>
      <c r="D70" s="263"/>
      <c r="E70" s="94"/>
      <c r="F70" s="50"/>
    </row>
    <row r="71" spans="1:6">
      <c r="A71" s="49" t="s">
        <v>355</v>
      </c>
      <c r="B71" s="52" t="s">
        <v>356</v>
      </c>
      <c r="C71" s="49" t="s">
        <v>197</v>
      </c>
      <c r="D71" s="221"/>
      <c r="E71" s="94"/>
      <c r="F71" s="50"/>
    </row>
    <row r="72" spans="1:6">
      <c r="A72" s="49" t="s">
        <v>357</v>
      </c>
      <c r="B72" s="52" t="s">
        <v>358</v>
      </c>
      <c r="C72" s="49" t="s">
        <v>197</v>
      </c>
      <c r="D72" s="221"/>
      <c r="E72" s="94"/>
      <c r="F72" s="50"/>
    </row>
    <row r="73" spans="1:6" ht="15" customHeight="1">
      <c r="A73" s="49" t="s">
        <v>359</v>
      </c>
      <c r="B73" s="52" t="s">
        <v>360</v>
      </c>
      <c r="C73" s="49" t="s">
        <v>197</v>
      </c>
      <c r="D73" s="221"/>
      <c r="E73" s="94"/>
      <c r="F73" s="50"/>
    </row>
    <row r="74" spans="1:6">
      <c r="A74" s="49" t="s">
        <v>361</v>
      </c>
      <c r="B74" s="52" t="s">
        <v>362</v>
      </c>
      <c r="C74" s="49" t="s">
        <v>197</v>
      </c>
      <c r="D74" s="221"/>
      <c r="E74" s="94"/>
      <c r="F74" s="50"/>
    </row>
    <row r="75" spans="1:6" ht="30" customHeight="1">
      <c r="A75" s="49" t="s">
        <v>363</v>
      </c>
      <c r="B75" s="52" t="s">
        <v>364</v>
      </c>
      <c r="C75" s="49" t="s">
        <v>197</v>
      </c>
      <c r="D75" s="221"/>
      <c r="E75" s="94"/>
      <c r="F75" s="50"/>
    </row>
    <row r="76" spans="1:6" ht="15" customHeight="1">
      <c r="A76" s="49" t="s">
        <v>365</v>
      </c>
      <c r="B76" s="52" t="s">
        <v>366</v>
      </c>
      <c r="C76" s="49" t="s">
        <v>189</v>
      </c>
      <c r="D76" s="221"/>
      <c r="E76" s="94"/>
      <c r="F76" s="50"/>
    </row>
    <row r="77" spans="1:6" ht="15" customHeight="1">
      <c r="A77" s="49"/>
      <c r="B77" s="74" t="s">
        <v>367</v>
      </c>
      <c r="C77" s="49"/>
      <c r="D77" s="221"/>
      <c r="E77" s="94"/>
      <c r="F77" s="50"/>
    </row>
    <row r="78" spans="1:6" ht="26.1" customHeight="1">
      <c r="A78" s="49" t="s">
        <v>368</v>
      </c>
      <c r="B78" s="52" t="s">
        <v>369</v>
      </c>
      <c r="C78" s="49" t="s">
        <v>189</v>
      </c>
      <c r="D78" s="221"/>
      <c r="E78" s="94"/>
      <c r="F78" s="50"/>
    </row>
    <row r="79" spans="1:6">
      <c r="A79" s="49" t="s">
        <v>370</v>
      </c>
      <c r="B79" s="52" t="s">
        <v>371</v>
      </c>
      <c r="C79" s="49" t="s">
        <v>189</v>
      </c>
      <c r="D79" s="221"/>
      <c r="E79" s="94"/>
      <c r="F79" s="50"/>
    </row>
    <row r="80" spans="1:6" ht="24.95" customHeight="1">
      <c r="A80" s="49" t="s">
        <v>372</v>
      </c>
      <c r="B80" s="52" t="s">
        <v>373</v>
      </c>
      <c r="C80" s="49" t="s">
        <v>197</v>
      </c>
      <c r="D80" s="221"/>
      <c r="E80" s="94"/>
      <c r="F80" s="50"/>
    </row>
    <row r="81" spans="1:6">
      <c r="A81" s="49" t="s">
        <v>374</v>
      </c>
      <c r="B81" s="52" t="s">
        <v>375</v>
      </c>
      <c r="C81" s="49" t="s">
        <v>197</v>
      </c>
      <c r="D81" s="221"/>
      <c r="E81" s="94"/>
      <c r="F81" s="50"/>
    </row>
    <row r="82" spans="1:6">
      <c r="A82" s="49" t="s">
        <v>376</v>
      </c>
      <c r="B82" s="52" t="s">
        <v>377</v>
      </c>
      <c r="C82" s="49" t="s">
        <v>197</v>
      </c>
      <c r="D82" s="221"/>
      <c r="E82" s="94"/>
      <c r="F82" s="50"/>
    </row>
    <row r="83" spans="1:6" ht="15" customHeight="1">
      <c r="A83" s="49" t="s">
        <v>378</v>
      </c>
      <c r="B83" s="52" t="s">
        <v>379</v>
      </c>
      <c r="C83" s="49" t="s">
        <v>197</v>
      </c>
      <c r="D83" s="221"/>
      <c r="E83" s="94"/>
      <c r="F83" s="50"/>
    </row>
    <row r="84" spans="1:6" ht="15" customHeight="1">
      <c r="A84" s="49" t="s">
        <v>380</v>
      </c>
      <c r="B84" s="52" t="s">
        <v>381</v>
      </c>
      <c r="C84" s="49" t="s">
        <v>197</v>
      </c>
      <c r="D84" s="221"/>
      <c r="E84" s="94"/>
      <c r="F84" s="50"/>
    </row>
    <row r="85" spans="1:6">
      <c r="A85" s="49" t="s">
        <v>382</v>
      </c>
      <c r="B85" s="52" t="s">
        <v>383</v>
      </c>
      <c r="C85" s="49" t="s">
        <v>208</v>
      </c>
      <c r="D85" s="221"/>
      <c r="E85" s="94"/>
      <c r="F85" s="50"/>
    </row>
    <row r="86" spans="1:6" ht="24">
      <c r="A86" s="49" t="s">
        <v>384</v>
      </c>
      <c r="B86" s="52" t="s">
        <v>385</v>
      </c>
      <c r="C86" s="49" t="s">
        <v>197</v>
      </c>
      <c r="D86" s="221"/>
      <c r="E86" s="94"/>
      <c r="F86" s="50"/>
    </row>
    <row r="87" spans="1:6">
      <c r="A87" s="49"/>
      <c r="B87" s="74" t="s">
        <v>386</v>
      </c>
      <c r="C87" s="49"/>
      <c r="D87" s="221"/>
      <c r="E87" s="94"/>
      <c r="F87" s="50"/>
    </row>
    <row r="88" spans="1:6" ht="24">
      <c r="A88" s="49" t="s">
        <v>387</v>
      </c>
      <c r="B88" s="52" t="s">
        <v>388</v>
      </c>
      <c r="C88" s="49" t="s">
        <v>189</v>
      </c>
      <c r="D88" s="263">
        <v>43</v>
      </c>
      <c r="E88" s="94"/>
      <c r="F88" s="50"/>
    </row>
    <row r="89" spans="1:6" ht="36">
      <c r="A89" s="49" t="s">
        <v>389</v>
      </c>
      <c r="B89" s="52" t="s">
        <v>390</v>
      </c>
      <c r="C89" s="49" t="s">
        <v>103</v>
      </c>
      <c r="D89" s="221"/>
      <c r="E89" s="94"/>
      <c r="F89" s="50"/>
    </row>
    <row r="90" spans="1:6">
      <c r="A90" s="49" t="s">
        <v>391</v>
      </c>
      <c r="B90" s="52" t="s">
        <v>392</v>
      </c>
      <c r="C90" s="49" t="s">
        <v>72</v>
      </c>
      <c r="D90" s="263">
        <v>1</v>
      </c>
      <c r="E90" s="94"/>
      <c r="F90" s="50"/>
    </row>
    <row r="91" spans="1:6">
      <c r="A91" s="49" t="s">
        <v>393</v>
      </c>
      <c r="B91" s="52" t="s">
        <v>299</v>
      </c>
      <c r="C91" s="49" t="s">
        <v>208</v>
      </c>
      <c r="D91" s="221"/>
      <c r="E91" s="94"/>
      <c r="F91" s="50"/>
    </row>
    <row r="92" spans="1:6">
      <c r="A92" s="49" t="s">
        <v>394</v>
      </c>
      <c r="B92" s="52" t="s">
        <v>395</v>
      </c>
      <c r="C92" s="49" t="s">
        <v>208</v>
      </c>
      <c r="D92" s="221"/>
      <c r="E92" s="94"/>
      <c r="F92" s="50"/>
    </row>
    <row r="93" spans="1:6" ht="29.25" customHeight="1">
      <c r="A93" s="49"/>
      <c r="B93" s="74" t="s">
        <v>396</v>
      </c>
      <c r="C93" s="49"/>
      <c r="D93" s="221"/>
      <c r="E93" s="94"/>
      <c r="F93" s="50"/>
    </row>
    <row r="94" spans="1:6" ht="24">
      <c r="A94" s="49" t="s">
        <v>397</v>
      </c>
      <c r="B94" s="52" t="s">
        <v>398</v>
      </c>
      <c r="C94" s="49" t="s">
        <v>197</v>
      </c>
      <c r="D94" s="221"/>
      <c r="E94" s="94"/>
      <c r="F94" s="50"/>
    </row>
    <row r="95" spans="1:6" ht="24">
      <c r="A95" s="49" t="s">
        <v>399</v>
      </c>
      <c r="B95" s="52" t="s">
        <v>400</v>
      </c>
      <c r="C95" s="49" t="s">
        <v>197</v>
      </c>
      <c r="D95" s="221"/>
      <c r="E95" s="94"/>
      <c r="F95" s="50"/>
    </row>
    <row r="96" spans="1:6">
      <c r="A96" s="49" t="s">
        <v>401</v>
      </c>
      <c r="B96" s="52" t="s">
        <v>402</v>
      </c>
      <c r="C96" s="49" t="s">
        <v>197</v>
      </c>
      <c r="D96" s="263">
        <v>430</v>
      </c>
      <c r="E96" s="94"/>
      <c r="F96" s="50"/>
    </row>
    <row r="97" spans="1:6">
      <c r="A97" s="49" t="s">
        <v>403</v>
      </c>
      <c r="B97" s="52" t="s">
        <v>404</v>
      </c>
      <c r="C97" s="49" t="s">
        <v>197</v>
      </c>
      <c r="D97" s="263">
        <v>215</v>
      </c>
      <c r="E97" s="94"/>
      <c r="F97" s="50"/>
    </row>
    <row r="98" spans="1:6">
      <c r="A98" s="49" t="s">
        <v>405</v>
      </c>
      <c r="B98" s="52" t="s">
        <v>406</v>
      </c>
      <c r="C98" s="49" t="s">
        <v>197</v>
      </c>
      <c r="D98" s="221"/>
      <c r="E98" s="94"/>
      <c r="F98" s="50"/>
    </row>
    <row r="99" spans="1:6">
      <c r="A99" s="49" t="s">
        <v>407</v>
      </c>
      <c r="B99" s="52" t="s">
        <v>408</v>
      </c>
      <c r="C99" s="49" t="s">
        <v>197</v>
      </c>
      <c r="D99" s="221"/>
      <c r="E99" s="94"/>
      <c r="F99" s="50"/>
    </row>
    <row r="100" spans="1:6" ht="24">
      <c r="A100" s="49" t="s">
        <v>409</v>
      </c>
      <c r="B100" s="52" t="s">
        <v>410</v>
      </c>
      <c r="C100" s="49" t="s">
        <v>197</v>
      </c>
      <c r="D100" s="221"/>
      <c r="E100" s="94"/>
      <c r="F100" s="50"/>
    </row>
    <row r="101" spans="1:6">
      <c r="A101" s="49" t="s">
        <v>411</v>
      </c>
      <c r="B101" s="52" t="s">
        <v>412</v>
      </c>
      <c r="C101" s="49" t="s">
        <v>197</v>
      </c>
      <c r="D101" s="263"/>
      <c r="E101" s="94"/>
      <c r="F101" s="50"/>
    </row>
    <row r="102" spans="1:6">
      <c r="A102" s="49" t="s">
        <v>413</v>
      </c>
      <c r="B102" s="52" t="s">
        <v>414</v>
      </c>
      <c r="C102" s="49" t="s">
        <v>197</v>
      </c>
      <c r="D102" s="263">
        <v>215</v>
      </c>
      <c r="E102" s="94"/>
      <c r="F102" s="50"/>
    </row>
    <row r="103" spans="1:6">
      <c r="A103" s="49" t="s">
        <v>415</v>
      </c>
      <c r="B103" s="52" t="s">
        <v>416</v>
      </c>
      <c r="C103" s="49" t="s">
        <v>197</v>
      </c>
      <c r="D103" s="221"/>
      <c r="E103" s="94"/>
      <c r="F103" s="50"/>
    </row>
    <row r="104" spans="1:6">
      <c r="A104" s="49" t="s">
        <v>417</v>
      </c>
      <c r="B104" s="52" t="s">
        <v>418</v>
      </c>
      <c r="C104" s="49" t="s">
        <v>197</v>
      </c>
      <c r="D104" s="221"/>
      <c r="E104" s="94"/>
      <c r="F104" s="50"/>
    </row>
    <row r="105" spans="1:6" ht="24">
      <c r="A105" s="49" t="s">
        <v>419</v>
      </c>
      <c r="B105" s="52" t="s">
        <v>420</v>
      </c>
      <c r="C105" s="49" t="s">
        <v>197</v>
      </c>
      <c r="D105" s="221"/>
      <c r="E105" s="94"/>
      <c r="F105" s="50"/>
    </row>
    <row r="106" spans="1:6">
      <c r="A106" s="95"/>
      <c r="B106" s="96"/>
      <c r="C106" s="95"/>
      <c r="D106" s="233"/>
      <c r="E106" s="97"/>
      <c r="F106" s="98"/>
    </row>
    <row r="107" spans="1:6">
      <c r="A107" s="278" t="s">
        <v>421</v>
      </c>
      <c r="B107" s="278"/>
      <c r="C107" s="278"/>
      <c r="D107" s="278"/>
      <c r="E107" s="278"/>
      <c r="F107" s="85"/>
    </row>
    <row r="108" spans="1:6">
      <c r="A108" s="42"/>
      <c r="B108" s="42"/>
      <c r="C108" s="42"/>
      <c r="D108" s="219"/>
      <c r="E108" s="42"/>
      <c r="F108" s="169"/>
    </row>
    <row r="109" spans="1:6">
      <c r="A109" s="42"/>
      <c r="B109" s="42"/>
      <c r="C109" s="42"/>
      <c r="D109" s="219"/>
      <c r="E109" s="42"/>
      <c r="F109" s="169"/>
    </row>
    <row r="110" spans="1:6">
      <c r="A110" s="42"/>
      <c r="B110" s="42"/>
      <c r="C110" s="42"/>
      <c r="D110" s="219"/>
      <c r="E110" s="42"/>
      <c r="F110" s="169"/>
    </row>
    <row r="111" spans="1:6">
      <c r="A111" s="42"/>
      <c r="B111" s="42"/>
      <c r="C111" s="42"/>
      <c r="D111" s="219"/>
      <c r="E111" s="42"/>
      <c r="F111" s="169"/>
    </row>
    <row r="112" spans="1:6">
      <c r="A112" s="42"/>
      <c r="B112" s="42"/>
      <c r="C112" s="42"/>
      <c r="D112" s="219"/>
      <c r="E112" s="42"/>
      <c r="F112" s="169"/>
    </row>
    <row r="113" spans="1:6">
      <c r="A113" s="42"/>
      <c r="B113" s="42"/>
      <c r="C113" s="42"/>
      <c r="D113" s="219"/>
      <c r="E113" s="42"/>
      <c r="F113" s="169"/>
    </row>
    <row r="114" spans="1:6">
      <c r="A114" s="42"/>
      <c r="B114" s="42"/>
      <c r="C114" s="42"/>
      <c r="D114" s="219"/>
      <c r="E114" s="42"/>
      <c r="F114" s="169"/>
    </row>
    <row r="115" spans="1:6">
      <c r="A115" s="42"/>
      <c r="B115" s="42"/>
      <c r="C115" s="42"/>
      <c r="D115" s="219"/>
      <c r="E115" s="42"/>
      <c r="F115" s="169"/>
    </row>
    <row r="116" spans="1:6">
      <c r="A116" s="42"/>
      <c r="B116" s="42"/>
      <c r="C116" s="42"/>
      <c r="D116" s="219"/>
      <c r="E116" s="42"/>
      <c r="F116" s="169"/>
    </row>
    <row r="117" spans="1:6">
      <c r="A117" s="99"/>
      <c r="B117" s="100"/>
      <c r="C117" s="101"/>
      <c r="D117" s="234"/>
      <c r="E117" s="102"/>
      <c r="F117" s="103"/>
    </row>
    <row r="118" spans="1:6">
      <c r="A118" s="99"/>
      <c r="B118" s="100"/>
      <c r="C118" s="101"/>
      <c r="D118" s="234"/>
      <c r="E118" s="102"/>
      <c r="F118" s="103"/>
    </row>
    <row r="119" spans="1:6">
      <c r="A119" s="99"/>
      <c r="B119" s="100"/>
      <c r="C119" s="101"/>
      <c r="D119" s="234"/>
      <c r="E119" s="102"/>
      <c r="F119" s="103"/>
    </row>
    <row r="120" spans="1:6">
      <c r="A120" s="99"/>
      <c r="B120" s="100"/>
      <c r="C120" s="101"/>
      <c r="D120" s="234"/>
      <c r="E120" s="102"/>
      <c r="F120" s="103"/>
    </row>
    <row r="121" spans="1:6">
      <c r="A121" s="104"/>
      <c r="B121" s="105"/>
      <c r="C121" s="106"/>
      <c r="D121" s="235"/>
      <c r="E121" s="107"/>
      <c r="F121" s="108"/>
    </row>
    <row r="122" spans="1:6">
      <c r="A122" s="13" t="s">
        <v>38</v>
      </c>
      <c r="B122" s="13" t="s">
        <v>39</v>
      </c>
      <c r="C122" s="13" t="s">
        <v>40</v>
      </c>
      <c r="D122" s="218" t="s">
        <v>41</v>
      </c>
      <c r="E122" s="13" t="s">
        <v>42</v>
      </c>
      <c r="F122" s="13" t="s">
        <v>43</v>
      </c>
    </row>
    <row r="123" spans="1:6">
      <c r="A123" s="44"/>
      <c r="B123" s="45"/>
      <c r="C123" s="44"/>
      <c r="D123" s="221"/>
      <c r="E123" s="45"/>
      <c r="F123" s="46"/>
    </row>
    <row r="124" spans="1:6">
      <c r="A124" s="73" t="s">
        <v>254</v>
      </c>
      <c r="B124" s="74" t="s">
        <v>344</v>
      </c>
      <c r="C124" s="44"/>
      <c r="D124" s="221"/>
      <c r="E124" s="45"/>
      <c r="F124" s="46"/>
    </row>
    <row r="125" spans="1:6" ht="12" customHeight="1">
      <c r="A125" s="49"/>
      <c r="B125" s="74" t="s">
        <v>422</v>
      </c>
      <c r="C125" s="49"/>
      <c r="D125" s="221"/>
      <c r="E125" s="45"/>
      <c r="F125" s="50"/>
    </row>
    <row r="126" spans="1:6" ht="27.95" customHeight="1">
      <c r="A126" s="49" t="s">
        <v>423</v>
      </c>
      <c r="B126" s="52" t="s">
        <v>424</v>
      </c>
      <c r="C126" s="49" t="s">
        <v>197</v>
      </c>
      <c r="D126" s="226" t="s">
        <v>213</v>
      </c>
      <c r="E126" s="45"/>
      <c r="F126" s="50"/>
    </row>
    <row r="127" spans="1:6">
      <c r="A127" s="49" t="s">
        <v>425</v>
      </c>
      <c r="B127" s="52" t="s">
        <v>426</v>
      </c>
      <c r="C127" s="49" t="s">
        <v>197</v>
      </c>
      <c r="D127" s="263">
        <v>860</v>
      </c>
      <c r="E127" s="45"/>
      <c r="F127" s="50"/>
    </row>
    <row r="128" spans="1:6">
      <c r="A128" s="49" t="s">
        <v>427</v>
      </c>
      <c r="B128" s="52" t="s">
        <v>428</v>
      </c>
      <c r="C128" s="49" t="s">
        <v>103</v>
      </c>
      <c r="D128" s="263">
        <f>D127/2</f>
        <v>430</v>
      </c>
      <c r="E128" s="45"/>
      <c r="F128" s="50"/>
    </row>
    <row r="129" spans="1:6" ht="36">
      <c r="A129" s="49" t="s">
        <v>429</v>
      </c>
      <c r="B129" s="52" t="s">
        <v>430</v>
      </c>
      <c r="C129" s="49" t="s">
        <v>246</v>
      </c>
      <c r="D129" s="221"/>
      <c r="E129" s="45"/>
      <c r="F129" s="50"/>
    </row>
    <row r="130" spans="1:6" ht="36">
      <c r="A130" s="49" t="s">
        <v>431</v>
      </c>
      <c r="B130" s="52" t="s">
        <v>432</v>
      </c>
      <c r="C130" s="49" t="s">
        <v>246</v>
      </c>
      <c r="D130" s="273" t="s">
        <v>433</v>
      </c>
      <c r="E130" s="45"/>
      <c r="F130" s="50"/>
    </row>
    <row r="131" spans="1:6">
      <c r="A131" s="49"/>
      <c r="B131" s="74" t="s">
        <v>434</v>
      </c>
      <c r="C131" s="49"/>
      <c r="D131" s="221"/>
      <c r="E131" s="45"/>
      <c r="F131" s="50"/>
    </row>
    <row r="132" spans="1:6">
      <c r="A132" s="49" t="s">
        <v>435</v>
      </c>
      <c r="B132" s="53" t="s">
        <v>236</v>
      </c>
      <c r="C132" s="49" t="s">
        <v>436</v>
      </c>
      <c r="D132" s="274" t="s">
        <v>437</v>
      </c>
      <c r="E132" s="45"/>
      <c r="F132" s="50"/>
    </row>
    <row r="133" spans="1:6">
      <c r="A133" s="49" t="s">
        <v>438</v>
      </c>
      <c r="B133" s="53" t="s">
        <v>439</v>
      </c>
      <c r="C133" s="49" t="s">
        <v>436</v>
      </c>
      <c r="D133" s="274" t="s">
        <v>437</v>
      </c>
      <c r="E133" s="45"/>
      <c r="F133" s="50"/>
    </row>
    <row r="134" spans="1:6">
      <c r="A134" s="49" t="s">
        <v>440</v>
      </c>
      <c r="B134" s="54" t="s">
        <v>241</v>
      </c>
      <c r="C134" s="49" t="s">
        <v>436</v>
      </c>
      <c r="D134" s="274" t="s">
        <v>437</v>
      </c>
      <c r="E134" s="45"/>
      <c r="F134" s="50"/>
    </row>
    <row r="135" spans="1:6">
      <c r="A135" s="51" t="s">
        <v>441</v>
      </c>
      <c r="B135" s="54" t="s">
        <v>442</v>
      </c>
      <c r="C135" s="51" t="s">
        <v>197</v>
      </c>
      <c r="D135" s="274" t="s">
        <v>437</v>
      </c>
      <c r="E135" s="109"/>
      <c r="F135" s="50"/>
    </row>
    <row r="136" spans="1:6" ht="24">
      <c r="A136" s="58" t="s">
        <v>443</v>
      </c>
      <c r="B136" s="59" t="s">
        <v>444</v>
      </c>
      <c r="C136" s="81" t="s">
        <v>246</v>
      </c>
      <c r="D136" s="274" t="s">
        <v>437</v>
      </c>
      <c r="E136" s="110"/>
      <c r="F136" s="90"/>
    </row>
    <row r="137" spans="1:6">
      <c r="A137" s="55" t="s">
        <v>445</v>
      </c>
      <c r="B137" s="53" t="s">
        <v>248</v>
      </c>
      <c r="C137" s="55" t="s">
        <v>237</v>
      </c>
      <c r="D137" s="274" t="s">
        <v>437</v>
      </c>
      <c r="E137" s="77"/>
      <c r="F137" s="79"/>
    </row>
    <row r="138" spans="1:6" ht="15" customHeight="1">
      <c r="A138" s="55" t="s">
        <v>446</v>
      </c>
      <c r="B138" s="54" t="s">
        <v>250</v>
      </c>
      <c r="C138" s="55" t="s">
        <v>237</v>
      </c>
      <c r="D138" s="274" t="s">
        <v>437</v>
      </c>
      <c r="E138" s="77"/>
      <c r="F138" s="78"/>
    </row>
    <row r="139" spans="1:6">
      <c r="A139" s="55" t="s">
        <v>447</v>
      </c>
      <c r="B139" s="54" t="s">
        <v>252</v>
      </c>
      <c r="C139" s="55" t="s">
        <v>237</v>
      </c>
      <c r="D139" s="274" t="s">
        <v>437</v>
      </c>
      <c r="E139" s="77"/>
      <c r="F139" s="78"/>
    </row>
    <row r="140" spans="1:6" ht="15" customHeight="1">
      <c r="A140" s="278" t="s">
        <v>448</v>
      </c>
      <c r="B140" s="278"/>
      <c r="C140" s="278"/>
      <c r="D140" s="278"/>
      <c r="E140" s="278"/>
      <c r="F140" s="36"/>
    </row>
    <row r="141" spans="1:6">
      <c r="A141" s="278" t="s">
        <v>449</v>
      </c>
      <c r="B141" s="278"/>
      <c r="C141" s="278"/>
      <c r="D141" s="278"/>
      <c r="E141" s="278"/>
      <c r="F141" s="36"/>
    </row>
    <row r="142" spans="1:6">
      <c r="A142" s="278" t="s">
        <v>450</v>
      </c>
      <c r="B142" s="278"/>
      <c r="C142" s="278"/>
      <c r="D142" s="278"/>
      <c r="E142" s="278"/>
      <c r="F142" s="36"/>
    </row>
    <row r="143" spans="1:6">
      <c r="A143" s="278" t="s">
        <v>451</v>
      </c>
      <c r="B143" s="278"/>
      <c r="C143" s="278"/>
      <c r="D143" s="278"/>
      <c r="E143" s="278"/>
      <c r="F143" s="38"/>
    </row>
  </sheetData>
  <mergeCells count="6">
    <mergeCell ref="A142:E142"/>
    <mergeCell ref="A143:E143"/>
    <mergeCell ref="A50:E50"/>
    <mergeCell ref="A107:E107"/>
    <mergeCell ref="A140:E140"/>
    <mergeCell ref="A141:E141"/>
  </mergeCells>
  <printOptions horizontalCentered="1" verticalCentered="1"/>
  <pageMargins left="0.74803149606299213" right="0.74803149606299213" top="0.98425196850393704" bottom="0.98425196850393704" header="0.51181102362204722" footer="0.51181102362204722"/>
  <pageSetup paperSize="9" scale="70" fitToHeight="32" orientation="portrait" errors="blank" r:id="rId1"/>
  <headerFooter>
    <oddHeader>&amp;L&amp;"Arial,Bold"Annex 1 Bill of Quantities for Ground Investigation</oddHeader>
    <oddFooter>&amp;R&amp;"Arial,Regular"&amp;P / &amp;N</oddFooter>
  </headerFooter>
  <rowBreaks count="2" manualBreakCount="2">
    <brk id="62" max="5" man="1"/>
    <brk id="12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5368B-6950-445F-83EB-E7D6666D3518}">
  <sheetPr>
    <pageSetUpPr fitToPage="1"/>
  </sheetPr>
  <dimension ref="A1:F98"/>
  <sheetViews>
    <sheetView view="pageBreakPreview" zoomScaleNormal="110" zoomScaleSheetLayoutView="100" zoomScalePageLayoutView="40" workbookViewId="0">
      <pane ySplit="1" topLeftCell="A12" activePane="bottomLeft" state="frozen"/>
      <selection pane="bottomLeft" activeCell="AP24" sqref="AP24"/>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38</v>
      </c>
      <c r="B1" s="13" t="s">
        <v>39</v>
      </c>
      <c r="C1" s="13" t="s">
        <v>40</v>
      </c>
      <c r="D1" s="218" t="s">
        <v>41</v>
      </c>
      <c r="E1" s="13" t="s">
        <v>42</v>
      </c>
      <c r="F1" s="13" t="s">
        <v>43</v>
      </c>
    </row>
    <row r="2" spans="1:6">
      <c r="A2" s="49"/>
      <c r="B2" s="52"/>
      <c r="C2" s="49"/>
      <c r="D2" s="221"/>
      <c r="E2" s="45"/>
      <c r="F2" s="46"/>
    </row>
    <row r="3" spans="1:6">
      <c r="A3" s="73" t="s">
        <v>452</v>
      </c>
      <c r="B3" s="74" t="s">
        <v>453</v>
      </c>
      <c r="C3" s="75"/>
      <c r="D3" s="221"/>
      <c r="E3" s="45"/>
      <c r="F3" s="50"/>
    </row>
    <row r="4" spans="1:6">
      <c r="A4" s="73"/>
      <c r="B4" s="74" t="s">
        <v>454</v>
      </c>
      <c r="C4" s="75"/>
      <c r="D4" s="221"/>
      <c r="E4" s="45"/>
      <c r="F4" s="50"/>
    </row>
    <row r="5" spans="1:6">
      <c r="A5" s="49" t="s">
        <v>455</v>
      </c>
      <c r="B5" s="52" t="s">
        <v>456</v>
      </c>
      <c r="C5" s="49" t="s">
        <v>103</v>
      </c>
      <c r="D5" s="221"/>
      <c r="E5" s="45"/>
      <c r="F5" s="50"/>
    </row>
    <row r="6" spans="1:6" ht="36">
      <c r="A6" s="49" t="s">
        <v>457</v>
      </c>
      <c r="B6" s="52" t="s">
        <v>458</v>
      </c>
      <c r="C6" s="49" t="s">
        <v>103</v>
      </c>
      <c r="D6" s="221"/>
      <c r="E6" s="45"/>
      <c r="F6" s="50"/>
    </row>
    <row r="7" spans="1:6" ht="15" customHeight="1">
      <c r="A7" s="49" t="s">
        <v>459</v>
      </c>
      <c r="B7" s="52" t="s">
        <v>460</v>
      </c>
      <c r="C7" s="49" t="s">
        <v>208</v>
      </c>
      <c r="D7" s="221"/>
      <c r="E7" s="45"/>
      <c r="F7" s="50"/>
    </row>
    <row r="8" spans="1:6" ht="15" customHeight="1">
      <c r="A8" s="49"/>
      <c r="B8" s="74" t="s">
        <v>461</v>
      </c>
      <c r="C8" s="49"/>
      <c r="D8" s="221"/>
      <c r="E8" s="45"/>
      <c r="F8" s="50"/>
    </row>
    <row r="9" spans="1:6" ht="24">
      <c r="A9" s="49" t="s">
        <v>462</v>
      </c>
      <c r="B9" s="52" t="s">
        <v>463</v>
      </c>
      <c r="C9" s="49" t="s">
        <v>189</v>
      </c>
      <c r="D9" s="263">
        <v>173</v>
      </c>
      <c r="E9" s="45"/>
      <c r="F9" s="50"/>
    </row>
    <row r="10" spans="1:6">
      <c r="A10" s="49" t="s">
        <v>464</v>
      </c>
      <c r="B10" s="52" t="s">
        <v>465</v>
      </c>
      <c r="C10" s="49" t="s">
        <v>189</v>
      </c>
      <c r="D10" s="263"/>
      <c r="E10" s="45"/>
      <c r="F10" s="50"/>
    </row>
    <row r="11" spans="1:6" ht="15" customHeight="1">
      <c r="A11" s="49" t="s">
        <v>466</v>
      </c>
      <c r="B11" s="52" t="s">
        <v>467</v>
      </c>
      <c r="C11" s="49" t="s">
        <v>189</v>
      </c>
      <c r="D11" s="263"/>
      <c r="E11" s="45"/>
      <c r="F11" s="50"/>
    </row>
    <row r="12" spans="1:6">
      <c r="A12" s="49" t="s">
        <v>468</v>
      </c>
      <c r="B12" s="52" t="s">
        <v>469</v>
      </c>
      <c r="C12" s="49" t="s">
        <v>197</v>
      </c>
      <c r="D12" s="263">
        <f>D9*3</f>
        <v>519</v>
      </c>
      <c r="E12" s="45"/>
      <c r="F12" s="50"/>
    </row>
    <row r="13" spans="1:6">
      <c r="A13" s="49" t="s">
        <v>470</v>
      </c>
      <c r="B13" s="52" t="s">
        <v>471</v>
      </c>
      <c r="C13" s="49" t="s">
        <v>197</v>
      </c>
      <c r="D13" s="221"/>
      <c r="E13" s="45"/>
      <c r="F13" s="50"/>
    </row>
    <row r="14" spans="1:6">
      <c r="A14" s="49" t="s">
        <v>472</v>
      </c>
      <c r="B14" s="52" t="s">
        <v>473</v>
      </c>
      <c r="C14" s="49" t="s">
        <v>197</v>
      </c>
      <c r="D14" s="221"/>
      <c r="E14" s="45"/>
      <c r="F14" s="50"/>
    </row>
    <row r="15" spans="1:6">
      <c r="A15" s="49" t="s">
        <v>474</v>
      </c>
      <c r="B15" s="52" t="s">
        <v>475</v>
      </c>
      <c r="C15" s="49" t="s">
        <v>476</v>
      </c>
      <c r="D15" s="221"/>
      <c r="E15" s="45"/>
      <c r="F15" s="50"/>
    </row>
    <row r="16" spans="1:6">
      <c r="A16" s="49" t="s">
        <v>477</v>
      </c>
      <c r="B16" s="52" t="s">
        <v>478</v>
      </c>
      <c r="C16" s="49" t="s">
        <v>476</v>
      </c>
      <c r="D16" s="221"/>
      <c r="E16" s="45"/>
      <c r="F16" s="50"/>
    </row>
    <row r="17" spans="1:6">
      <c r="A17" s="49" t="s">
        <v>479</v>
      </c>
      <c r="B17" s="52" t="s">
        <v>480</v>
      </c>
      <c r="C17" s="49" t="s">
        <v>476</v>
      </c>
      <c r="D17" s="221"/>
      <c r="E17" s="45"/>
      <c r="F17" s="50"/>
    </row>
    <row r="18" spans="1:6">
      <c r="A18" s="49"/>
      <c r="B18" s="74" t="s">
        <v>481</v>
      </c>
      <c r="C18" s="49"/>
      <c r="D18" s="221"/>
      <c r="E18" s="45"/>
      <c r="F18" s="50"/>
    </row>
    <row r="19" spans="1:6" ht="36">
      <c r="A19" s="49" t="s">
        <v>482</v>
      </c>
      <c r="B19" s="52" t="s">
        <v>483</v>
      </c>
      <c r="C19" s="49" t="s">
        <v>103</v>
      </c>
      <c r="D19" s="221"/>
      <c r="E19" s="45"/>
      <c r="F19" s="50"/>
    </row>
    <row r="20" spans="1:6" ht="36">
      <c r="A20" s="49" t="s">
        <v>484</v>
      </c>
      <c r="B20" s="52" t="s">
        <v>485</v>
      </c>
      <c r="C20" s="49" t="s">
        <v>103</v>
      </c>
      <c r="D20" s="221"/>
      <c r="E20" s="45"/>
      <c r="F20" s="50"/>
    </row>
    <row r="21" spans="1:6" ht="14.1" customHeight="1">
      <c r="A21" s="49" t="s">
        <v>486</v>
      </c>
      <c r="B21" s="52" t="s">
        <v>487</v>
      </c>
      <c r="C21" s="49" t="s">
        <v>488</v>
      </c>
      <c r="D21" s="221"/>
      <c r="E21" s="45"/>
      <c r="F21" s="50"/>
    </row>
    <row r="22" spans="1:6" ht="18" customHeight="1">
      <c r="A22" s="49" t="s">
        <v>489</v>
      </c>
      <c r="B22" s="52" t="s">
        <v>490</v>
      </c>
      <c r="C22" s="49" t="s">
        <v>208</v>
      </c>
      <c r="D22" s="221"/>
      <c r="E22" s="45"/>
      <c r="F22" s="50"/>
    </row>
    <row r="23" spans="1:6" ht="24">
      <c r="A23" s="49" t="s">
        <v>491</v>
      </c>
      <c r="B23" s="177" t="s">
        <v>492</v>
      </c>
      <c r="C23" s="49" t="s">
        <v>488</v>
      </c>
      <c r="D23" s="221"/>
      <c r="E23" s="45"/>
      <c r="F23" s="50"/>
    </row>
    <row r="24" spans="1:6" ht="17.100000000000001" customHeight="1">
      <c r="A24" s="49" t="s">
        <v>493</v>
      </c>
      <c r="B24" s="52" t="s">
        <v>494</v>
      </c>
      <c r="C24" s="49" t="s">
        <v>488</v>
      </c>
      <c r="D24" s="221"/>
      <c r="E24" s="45"/>
      <c r="F24" s="50"/>
    </row>
    <row r="25" spans="1:6" ht="24">
      <c r="A25" s="49" t="s">
        <v>495</v>
      </c>
      <c r="B25" s="52" t="s">
        <v>496</v>
      </c>
      <c r="C25" s="49" t="s">
        <v>476</v>
      </c>
      <c r="D25" s="221"/>
      <c r="E25" s="45"/>
      <c r="F25" s="50"/>
    </row>
    <row r="26" spans="1:6">
      <c r="A26" s="49" t="s">
        <v>497</v>
      </c>
      <c r="B26" s="52" t="s">
        <v>498</v>
      </c>
      <c r="C26" s="49" t="s">
        <v>476</v>
      </c>
      <c r="D26" s="221"/>
      <c r="E26" s="45"/>
      <c r="F26" s="50"/>
    </row>
    <row r="27" spans="1:6" ht="26.1" customHeight="1">
      <c r="A27" s="49" t="s">
        <v>499</v>
      </c>
      <c r="B27" s="52" t="s">
        <v>500</v>
      </c>
      <c r="C27" s="49" t="s">
        <v>208</v>
      </c>
      <c r="D27" s="221"/>
      <c r="E27" s="45"/>
      <c r="F27" s="50"/>
    </row>
    <row r="28" spans="1:6" ht="26.1" customHeight="1">
      <c r="A28" s="49" t="s">
        <v>501</v>
      </c>
      <c r="B28" s="52" t="s">
        <v>502</v>
      </c>
      <c r="C28" s="49" t="s">
        <v>208</v>
      </c>
      <c r="D28" s="221"/>
      <c r="E28" s="45"/>
      <c r="F28" s="50"/>
    </row>
    <row r="29" spans="1:6">
      <c r="A29" s="49"/>
      <c r="B29" s="74" t="s">
        <v>503</v>
      </c>
      <c r="C29" s="49"/>
      <c r="D29" s="221"/>
      <c r="E29" s="45"/>
      <c r="F29" s="50"/>
    </row>
    <row r="30" spans="1:6" ht="24.95" customHeight="1">
      <c r="A30" s="49" t="s">
        <v>504</v>
      </c>
      <c r="B30" s="52" t="s">
        <v>505</v>
      </c>
      <c r="C30" s="49" t="s">
        <v>189</v>
      </c>
      <c r="D30" s="221"/>
      <c r="E30" s="45"/>
      <c r="F30" s="50"/>
    </row>
    <row r="31" spans="1:6">
      <c r="A31" s="49" t="s">
        <v>506</v>
      </c>
      <c r="B31" s="52" t="s">
        <v>507</v>
      </c>
      <c r="C31" s="49" t="s">
        <v>189</v>
      </c>
      <c r="D31" s="221"/>
      <c r="E31" s="45"/>
      <c r="F31" s="50"/>
    </row>
    <row r="32" spans="1:6">
      <c r="A32" s="49" t="s">
        <v>508</v>
      </c>
      <c r="B32" s="52" t="s">
        <v>509</v>
      </c>
      <c r="C32" s="49" t="s">
        <v>189</v>
      </c>
      <c r="D32" s="221"/>
      <c r="E32" s="45"/>
      <c r="F32" s="50"/>
    </row>
    <row r="33" spans="1:6">
      <c r="A33" s="49" t="s">
        <v>510</v>
      </c>
      <c r="B33" s="52" t="s">
        <v>511</v>
      </c>
      <c r="C33" s="49" t="s">
        <v>197</v>
      </c>
      <c r="D33" s="221"/>
      <c r="E33" s="45"/>
      <c r="F33" s="50"/>
    </row>
    <row r="34" spans="1:6">
      <c r="A34" s="49" t="s">
        <v>512</v>
      </c>
      <c r="B34" s="52" t="s">
        <v>513</v>
      </c>
      <c r="C34" s="49" t="s">
        <v>197</v>
      </c>
      <c r="D34" s="221"/>
      <c r="E34" s="45"/>
      <c r="F34" s="50"/>
    </row>
    <row r="35" spans="1:6" ht="30.75" customHeight="1">
      <c r="A35" s="49" t="s">
        <v>514</v>
      </c>
      <c r="B35" s="52" t="s">
        <v>515</v>
      </c>
      <c r="C35" s="49" t="s">
        <v>197</v>
      </c>
      <c r="D35" s="221"/>
      <c r="E35" s="45"/>
      <c r="F35" s="50"/>
    </row>
    <row r="36" spans="1:6">
      <c r="A36" s="49" t="s">
        <v>516</v>
      </c>
      <c r="B36" s="52" t="s">
        <v>517</v>
      </c>
      <c r="C36" s="49" t="s">
        <v>197</v>
      </c>
      <c r="D36" s="221"/>
      <c r="E36" s="45"/>
      <c r="F36" s="50"/>
    </row>
    <row r="37" spans="1:6">
      <c r="A37" s="49" t="s">
        <v>518</v>
      </c>
      <c r="B37" s="52" t="s">
        <v>519</v>
      </c>
      <c r="C37" s="49" t="s">
        <v>476</v>
      </c>
      <c r="D37" s="221"/>
      <c r="E37" s="45"/>
      <c r="F37" s="50"/>
    </row>
    <row r="38" spans="1:6">
      <c r="A38" s="49" t="s">
        <v>520</v>
      </c>
      <c r="B38" s="52" t="s">
        <v>521</v>
      </c>
      <c r="C38" s="49" t="s">
        <v>476</v>
      </c>
      <c r="D38" s="221"/>
      <c r="E38" s="45"/>
      <c r="F38" s="50"/>
    </row>
    <row r="39" spans="1:6" ht="30" customHeight="1">
      <c r="A39" s="49" t="s">
        <v>522</v>
      </c>
      <c r="B39" s="52" t="s">
        <v>523</v>
      </c>
      <c r="C39" s="49" t="s">
        <v>476</v>
      </c>
      <c r="D39" s="221"/>
      <c r="E39" s="45"/>
      <c r="F39" s="50"/>
    </row>
    <row r="40" spans="1:6">
      <c r="A40" s="49" t="s">
        <v>524</v>
      </c>
      <c r="B40" s="52" t="s">
        <v>525</v>
      </c>
      <c r="C40" s="49" t="s">
        <v>476</v>
      </c>
      <c r="D40" s="221"/>
      <c r="E40" s="45"/>
      <c r="F40" s="50"/>
    </row>
    <row r="41" spans="1:6">
      <c r="A41" s="49" t="s">
        <v>526</v>
      </c>
      <c r="B41" s="52" t="s">
        <v>527</v>
      </c>
      <c r="C41" s="49" t="s">
        <v>208</v>
      </c>
      <c r="D41" s="221"/>
      <c r="E41" s="45"/>
      <c r="F41" s="50"/>
    </row>
    <row r="42" spans="1:6">
      <c r="A42" s="49" t="s">
        <v>528</v>
      </c>
      <c r="B42" s="52" t="s">
        <v>529</v>
      </c>
      <c r="C42" s="49" t="s">
        <v>208</v>
      </c>
      <c r="D42" s="221"/>
      <c r="E42" s="45"/>
      <c r="F42" s="50"/>
    </row>
    <row r="43" spans="1:6" ht="24">
      <c r="A43" s="49" t="s">
        <v>530</v>
      </c>
      <c r="B43" s="52" t="s">
        <v>531</v>
      </c>
      <c r="C43" s="49" t="s">
        <v>208</v>
      </c>
      <c r="D43" s="221"/>
      <c r="E43" s="45"/>
      <c r="F43" s="50"/>
    </row>
    <row r="44" spans="1:6" ht="24">
      <c r="A44" s="81" t="s">
        <v>532</v>
      </c>
      <c r="B44" s="89" t="s">
        <v>533</v>
      </c>
      <c r="C44" s="81" t="s">
        <v>208</v>
      </c>
      <c r="D44" s="229"/>
      <c r="E44" s="82"/>
      <c r="F44" s="90"/>
    </row>
    <row r="45" spans="1:6">
      <c r="A45" s="278" t="s">
        <v>534</v>
      </c>
      <c r="B45" s="278"/>
      <c r="C45" s="278"/>
      <c r="D45" s="278"/>
      <c r="E45" s="278"/>
      <c r="F45" s="85"/>
    </row>
    <row r="46" spans="1:6">
      <c r="A46" s="64"/>
      <c r="B46" s="64"/>
      <c r="C46" s="64"/>
      <c r="D46" s="230"/>
      <c r="E46" s="64"/>
      <c r="F46" s="91"/>
    </row>
    <row r="47" spans="1:6">
      <c r="A47" s="64"/>
      <c r="B47" s="64"/>
      <c r="C47" s="64"/>
      <c r="D47" s="230"/>
      <c r="E47" s="64"/>
      <c r="F47" s="91"/>
    </row>
    <row r="48" spans="1:6">
      <c r="A48" s="64"/>
      <c r="B48" s="64"/>
      <c r="C48" s="64"/>
      <c r="D48" s="230"/>
      <c r="E48" s="64"/>
      <c r="F48" s="91"/>
    </row>
    <row r="49" spans="1:6">
      <c r="A49" s="64"/>
      <c r="B49" s="64"/>
      <c r="C49" s="64"/>
      <c r="D49" s="230"/>
      <c r="E49" s="64"/>
      <c r="F49" s="91"/>
    </row>
    <row r="50" spans="1:6">
      <c r="A50" s="64"/>
      <c r="B50" s="64"/>
      <c r="C50" s="64"/>
      <c r="D50" s="230"/>
      <c r="E50" s="64"/>
      <c r="F50" s="91"/>
    </row>
    <row r="51" spans="1:6">
      <c r="A51" s="64"/>
      <c r="B51" s="64"/>
      <c r="C51" s="64"/>
      <c r="D51" s="230"/>
      <c r="E51" s="64"/>
      <c r="F51" s="91"/>
    </row>
    <row r="52" spans="1:6">
      <c r="A52" s="64"/>
      <c r="B52" s="64"/>
      <c r="C52" s="64"/>
      <c r="D52" s="230"/>
      <c r="E52" s="64"/>
      <c r="F52" s="91"/>
    </row>
    <row r="53" spans="1:6">
      <c r="A53" s="64"/>
      <c r="B53" s="64"/>
      <c r="C53" s="64"/>
      <c r="D53" s="230"/>
      <c r="E53" s="64"/>
      <c r="F53" s="91"/>
    </row>
    <row r="54" spans="1:6">
      <c r="A54" s="64"/>
      <c r="B54" s="64"/>
      <c r="C54" s="64"/>
      <c r="D54" s="230"/>
      <c r="E54" s="64"/>
      <c r="F54" s="91"/>
    </row>
    <row r="55" spans="1:6">
      <c r="A55" s="64"/>
      <c r="B55" s="64"/>
      <c r="C55" s="64"/>
      <c r="D55" s="230"/>
      <c r="E55" s="64"/>
      <c r="F55" s="91"/>
    </row>
    <row r="56" spans="1:6">
      <c r="A56" s="64"/>
      <c r="B56" s="64"/>
      <c r="C56" s="64"/>
      <c r="D56" s="230"/>
      <c r="E56" s="64"/>
      <c r="F56" s="91"/>
    </row>
    <row r="57" spans="1:6">
      <c r="A57" s="64"/>
      <c r="B57" s="64"/>
      <c r="C57" s="64"/>
      <c r="D57" s="230"/>
      <c r="E57" s="64"/>
      <c r="F57" s="91"/>
    </row>
    <row r="58" spans="1:6">
      <c r="A58" s="64"/>
      <c r="B58" s="64"/>
      <c r="C58" s="64"/>
      <c r="D58" s="230"/>
      <c r="E58" s="64"/>
      <c r="F58" s="91"/>
    </row>
    <row r="59" spans="1:6">
      <c r="A59" s="64"/>
      <c r="B59" s="64"/>
      <c r="C59" s="64"/>
      <c r="D59" s="230"/>
      <c r="E59" s="64"/>
      <c r="F59" s="91"/>
    </row>
    <row r="60" spans="1:6">
      <c r="A60" s="64"/>
      <c r="B60" s="64"/>
      <c r="C60" s="64"/>
      <c r="D60" s="230"/>
      <c r="E60" s="64"/>
      <c r="F60" s="91"/>
    </row>
    <row r="61" spans="1:6">
      <c r="A61" s="64"/>
      <c r="B61" s="64"/>
      <c r="C61" s="64"/>
      <c r="D61" s="230"/>
      <c r="E61" s="64"/>
      <c r="F61" s="91"/>
    </row>
    <row r="62" spans="1:6">
      <c r="A62" s="64"/>
      <c r="B62" s="64"/>
      <c r="C62" s="64"/>
      <c r="D62" s="230"/>
      <c r="E62" s="64"/>
      <c r="F62" s="91"/>
    </row>
    <row r="63" spans="1:6">
      <c r="A63" s="66"/>
      <c r="B63" s="66"/>
      <c r="C63" s="66"/>
      <c r="D63" s="231"/>
      <c r="E63" s="66"/>
      <c r="F63" s="87"/>
    </row>
    <row r="64" spans="1:6">
      <c r="A64" s="13" t="s">
        <v>38</v>
      </c>
      <c r="B64" s="13" t="s">
        <v>39</v>
      </c>
      <c r="C64" s="13" t="s">
        <v>40</v>
      </c>
      <c r="D64" s="218" t="s">
        <v>41</v>
      </c>
      <c r="E64" s="13" t="s">
        <v>42</v>
      </c>
      <c r="F64" s="13" t="s">
        <v>43</v>
      </c>
    </row>
    <row r="65" spans="1:6">
      <c r="A65" s="44"/>
      <c r="B65" s="45"/>
      <c r="C65" s="44"/>
      <c r="D65" s="221"/>
      <c r="E65" s="45"/>
      <c r="F65" s="46"/>
    </row>
    <row r="66" spans="1:6">
      <c r="A66" s="73" t="s">
        <v>452</v>
      </c>
      <c r="B66" s="74" t="s">
        <v>535</v>
      </c>
      <c r="C66" s="44"/>
      <c r="D66" s="221"/>
      <c r="E66" s="45"/>
      <c r="F66" s="46"/>
    </row>
    <row r="67" spans="1:6" ht="17.100000000000001" customHeight="1">
      <c r="A67" s="49"/>
      <c r="B67" s="74" t="s">
        <v>536</v>
      </c>
      <c r="C67" s="49"/>
      <c r="D67" s="221"/>
      <c r="E67" s="45"/>
      <c r="F67" s="50"/>
    </row>
    <row r="68" spans="1:6" ht="24">
      <c r="A68" s="49" t="s">
        <v>537</v>
      </c>
      <c r="B68" s="88" t="s">
        <v>538</v>
      </c>
      <c r="C68" s="49" t="s">
        <v>269</v>
      </c>
      <c r="D68" s="221"/>
      <c r="E68" s="45"/>
      <c r="F68" s="50"/>
    </row>
    <row r="69" spans="1:6" ht="14.25" customHeight="1">
      <c r="A69" s="49" t="s">
        <v>539</v>
      </c>
      <c r="B69" s="52" t="s">
        <v>540</v>
      </c>
      <c r="C69" s="49" t="s">
        <v>269</v>
      </c>
      <c r="D69" s="221"/>
      <c r="E69" s="45"/>
      <c r="F69" s="50"/>
    </row>
    <row r="70" spans="1:6">
      <c r="A70" s="49" t="s">
        <v>541</v>
      </c>
      <c r="B70" s="52" t="s">
        <v>542</v>
      </c>
      <c r="C70" s="49" t="s">
        <v>269</v>
      </c>
      <c r="D70" s="221"/>
      <c r="E70" s="45"/>
      <c r="F70" s="50"/>
    </row>
    <row r="71" spans="1:6" ht="24">
      <c r="A71" s="49" t="s">
        <v>543</v>
      </c>
      <c r="B71" s="111" t="s">
        <v>544</v>
      </c>
      <c r="C71" s="49" t="s">
        <v>269</v>
      </c>
      <c r="D71" s="221"/>
      <c r="E71" s="45"/>
      <c r="F71" s="50"/>
    </row>
    <row r="72" spans="1:6">
      <c r="A72" s="49" t="s">
        <v>545</v>
      </c>
      <c r="B72" s="52" t="s">
        <v>546</v>
      </c>
      <c r="C72" s="49" t="s">
        <v>269</v>
      </c>
      <c r="D72" s="221"/>
      <c r="E72" s="45"/>
      <c r="F72" s="50"/>
    </row>
    <row r="73" spans="1:6">
      <c r="A73" s="49" t="s">
        <v>547</v>
      </c>
      <c r="B73" s="52" t="s">
        <v>548</v>
      </c>
      <c r="C73" s="49" t="s">
        <v>269</v>
      </c>
      <c r="D73" s="221"/>
      <c r="E73" s="45"/>
      <c r="F73" s="50"/>
    </row>
    <row r="74" spans="1:6">
      <c r="A74" s="49" t="s">
        <v>549</v>
      </c>
      <c r="B74" s="52" t="s">
        <v>550</v>
      </c>
      <c r="C74" s="49" t="s">
        <v>269</v>
      </c>
      <c r="D74" s="221"/>
      <c r="E74" s="45"/>
      <c r="F74" s="50"/>
    </row>
    <row r="75" spans="1:6">
      <c r="A75" s="49" t="s">
        <v>551</v>
      </c>
      <c r="B75" s="52" t="s">
        <v>552</v>
      </c>
      <c r="C75" s="49" t="s">
        <v>269</v>
      </c>
      <c r="D75" s="221"/>
      <c r="E75" s="45"/>
      <c r="F75" s="50"/>
    </row>
    <row r="76" spans="1:6">
      <c r="A76" s="49" t="s">
        <v>553</v>
      </c>
      <c r="B76" s="52" t="s">
        <v>554</v>
      </c>
      <c r="C76" s="49" t="s">
        <v>269</v>
      </c>
      <c r="D76" s="221"/>
      <c r="E76" s="45"/>
      <c r="F76" s="50"/>
    </row>
    <row r="77" spans="1:6" ht="36">
      <c r="A77" s="49" t="s">
        <v>555</v>
      </c>
      <c r="B77" s="52" t="s">
        <v>556</v>
      </c>
      <c r="C77" s="49" t="s">
        <v>269</v>
      </c>
      <c r="D77" s="221"/>
      <c r="E77" s="45"/>
      <c r="F77" s="50"/>
    </row>
    <row r="78" spans="1:6">
      <c r="A78" s="49"/>
      <c r="B78" s="74" t="s">
        <v>557</v>
      </c>
      <c r="C78" s="49"/>
      <c r="D78" s="221"/>
      <c r="E78" s="45"/>
      <c r="F78" s="50"/>
    </row>
    <row r="79" spans="1:6">
      <c r="A79" s="49" t="s">
        <v>558</v>
      </c>
      <c r="B79" s="52" t="s">
        <v>559</v>
      </c>
      <c r="C79" s="49" t="s">
        <v>189</v>
      </c>
      <c r="D79" s="221"/>
      <c r="E79" s="45"/>
      <c r="F79" s="50"/>
    </row>
    <row r="80" spans="1:6">
      <c r="A80" s="49" t="s">
        <v>560</v>
      </c>
      <c r="B80" s="52" t="s">
        <v>561</v>
      </c>
      <c r="C80" s="49" t="s">
        <v>208</v>
      </c>
      <c r="D80" s="221"/>
      <c r="E80" s="45"/>
      <c r="F80" s="50"/>
    </row>
    <row r="81" spans="1:6" ht="26.1" customHeight="1">
      <c r="A81" s="49" t="s">
        <v>562</v>
      </c>
      <c r="B81" s="52" t="s">
        <v>563</v>
      </c>
      <c r="C81" s="49" t="s">
        <v>84</v>
      </c>
      <c r="D81" s="221"/>
      <c r="E81" s="45"/>
      <c r="F81" s="50"/>
    </row>
    <row r="82" spans="1:6">
      <c r="A82" s="49" t="s">
        <v>564</v>
      </c>
      <c r="B82" s="52" t="s">
        <v>565</v>
      </c>
      <c r="C82" s="49" t="s">
        <v>566</v>
      </c>
      <c r="D82" s="221"/>
      <c r="E82" s="45"/>
      <c r="F82" s="50"/>
    </row>
    <row r="83" spans="1:6">
      <c r="A83" s="49" t="s">
        <v>567</v>
      </c>
      <c r="B83" s="52" t="s">
        <v>568</v>
      </c>
      <c r="C83" s="49" t="s">
        <v>566</v>
      </c>
      <c r="D83" s="221"/>
      <c r="E83" s="45"/>
      <c r="F83" s="50"/>
    </row>
    <row r="84" spans="1:6">
      <c r="A84" s="49" t="s">
        <v>569</v>
      </c>
      <c r="B84" s="52" t="s">
        <v>570</v>
      </c>
      <c r="C84" s="49" t="s">
        <v>566</v>
      </c>
      <c r="D84" s="221"/>
      <c r="E84" s="45"/>
      <c r="F84" s="50"/>
    </row>
    <row r="85" spans="1:6">
      <c r="A85" s="49" t="s">
        <v>571</v>
      </c>
      <c r="B85" s="52" t="s">
        <v>572</v>
      </c>
      <c r="C85" s="49" t="s">
        <v>566</v>
      </c>
      <c r="D85" s="221"/>
      <c r="E85" s="45"/>
      <c r="F85" s="50"/>
    </row>
    <row r="86" spans="1:6">
      <c r="A86" s="49"/>
      <c r="B86" s="74" t="s">
        <v>573</v>
      </c>
      <c r="C86" s="49"/>
      <c r="D86" s="221"/>
      <c r="E86" s="45"/>
      <c r="F86" s="50"/>
    </row>
    <row r="87" spans="1:6">
      <c r="A87" s="49" t="s">
        <v>574</v>
      </c>
      <c r="B87" s="52" t="s">
        <v>575</v>
      </c>
      <c r="C87" s="49" t="s">
        <v>576</v>
      </c>
      <c r="D87" s="263">
        <v>173</v>
      </c>
      <c r="E87" s="45"/>
      <c r="F87" s="50"/>
    </row>
    <row r="88" spans="1:6">
      <c r="A88" s="49" t="s">
        <v>577</v>
      </c>
      <c r="B88" s="52" t="s">
        <v>578</v>
      </c>
      <c r="C88" s="49" t="s">
        <v>579</v>
      </c>
      <c r="D88" s="263">
        <v>94</v>
      </c>
      <c r="E88" s="45"/>
      <c r="F88" s="50"/>
    </row>
    <row r="89" spans="1:6" ht="24">
      <c r="A89" s="49" t="s">
        <v>580</v>
      </c>
      <c r="B89" s="52" t="s">
        <v>581</v>
      </c>
      <c r="C89" s="49" t="s">
        <v>476</v>
      </c>
      <c r="D89" s="221"/>
      <c r="E89" s="45"/>
      <c r="F89" s="50"/>
    </row>
    <row r="90" spans="1:6">
      <c r="A90" s="55" t="s">
        <v>582</v>
      </c>
      <c r="B90" s="53" t="s">
        <v>583</v>
      </c>
      <c r="C90" s="49" t="s">
        <v>476</v>
      </c>
      <c r="D90" s="222"/>
      <c r="E90" s="54"/>
      <c r="F90" s="50"/>
    </row>
    <row r="91" spans="1:6">
      <c r="A91" s="55" t="s">
        <v>584</v>
      </c>
      <c r="B91" s="53" t="s">
        <v>439</v>
      </c>
      <c r="C91" s="49" t="s">
        <v>436</v>
      </c>
      <c r="D91" s="271">
        <v>22</v>
      </c>
      <c r="E91" s="54"/>
      <c r="F91" s="50"/>
    </row>
    <row r="92" spans="1:6">
      <c r="A92" s="55" t="s">
        <v>585</v>
      </c>
      <c r="B92" s="54" t="s">
        <v>252</v>
      </c>
      <c r="C92" s="51" t="s">
        <v>586</v>
      </c>
      <c r="D92" s="277"/>
      <c r="E92" s="112"/>
      <c r="F92" s="50"/>
    </row>
    <row r="93" spans="1:6" ht="27.95" customHeight="1">
      <c r="A93" s="60" t="s">
        <v>587</v>
      </c>
      <c r="B93" s="59" t="s">
        <v>588</v>
      </c>
      <c r="C93" s="81" t="s">
        <v>476</v>
      </c>
      <c r="D93" s="276"/>
      <c r="E93" s="113"/>
      <c r="F93" s="90"/>
    </row>
    <row r="94" spans="1:6">
      <c r="A94" s="55" t="s">
        <v>589</v>
      </c>
      <c r="B94" s="53" t="s">
        <v>248</v>
      </c>
      <c r="C94" s="55" t="s">
        <v>237</v>
      </c>
      <c r="D94" s="227"/>
      <c r="E94" s="77"/>
      <c r="F94" s="79"/>
    </row>
    <row r="95" spans="1:6" ht="15" customHeight="1">
      <c r="A95" s="55" t="s">
        <v>590</v>
      </c>
      <c r="B95" s="54" t="s">
        <v>250</v>
      </c>
      <c r="C95" s="55" t="s">
        <v>237</v>
      </c>
      <c r="D95" s="227"/>
      <c r="E95" s="77"/>
      <c r="F95" s="78"/>
    </row>
    <row r="96" spans="1:6">
      <c r="A96" s="278" t="s">
        <v>591</v>
      </c>
      <c r="B96" s="278"/>
      <c r="C96" s="278"/>
      <c r="D96" s="278"/>
      <c r="E96" s="278"/>
      <c r="F96" s="36"/>
    </row>
    <row r="97" spans="1:6">
      <c r="A97" s="278" t="s">
        <v>592</v>
      </c>
      <c r="B97" s="278"/>
      <c r="C97" s="278"/>
      <c r="D97" s="278"/>
      <c r="E97" s="278"/>
      <c r="F97" s="36"/>
    </row>
    <row r="98" spans="1:6">
      <c r="A98" s="278" t="s">
        <v>593</v>
      </c>
      <c r="B98" s="278"/>
      <c r="C98" s="278"/>
      <c r="D98" s="278"/>
      <c r="E98" s="278"/>
      <c r="F98" s="38"/>
    </row>
  </sheetData>
  <mergeCells count="4">
    <mergeCell ref="A97:E97"/>
    <mergeCell ref="A98:E98"/>
    <mergeCell ref="A45:E45"/>
    <mergeCell ref="A96:E96"/>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rowBreaks count="1" manualBreakCount="1">
    <brk id="63"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5B55F-7C16-443F-9F1B-EBD2EED47BB1}">
  <sheetPr>
    <pageSetUpPr fitToPage="1"/>
  </sheetPr>
  <dimension ref="A1:F31"/>
  <sheetViews>
    <sheetView view="pageBreakPreview" topLeftCell="B1" zoomScale="85" zoomScaleNormal="110" zoomScaleSheetLayoutView="85" zoomScalePageLayoutView="40" workbookViewId="0">
      <pane ySplit="1" topLeftCell="A2" activePane="bottomLeft" state="frozen"/>
      <selection pane="bottomLeft" activeCell="P23" sqref="P23"/>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38</v>
      </c>
      <c r="B1" s="13" t="s">
        <v>39</v>
      </c>
      <c r="C1" s="13" t="s">
        <v>40</v>
      </c>
      <c r="D1" s="218" t="s">
        <v>41</v>
      </c>
      <c r="E1" s="13" t="s">
        <v>42</v>
      </c>
      <c r="F1" s="13" t="s">
        <v>43</v>
      </c>
    </row>
    <row r="2" spans="1:6">
      <c r="A2" s="47"/>
      <c r="B2" s="48"/>
      <c r="C2" s="44"/>
      <c r="D2" s="232"/>
      <c r="E2" s="45"/>
      <c r="F2" s="45"/>
    </row>
    <row r="3" spans="1:6">
      <c r="A3" s="73" t="s">
        <v>594</v>
      </c>
      <c r="B3" s="74" t="s">
        <v>595</v>
      </c>
      <c r="C3" s="75"/>
      <c r="D3" s="221"/>
      <c r="E3" s="45"/>
      <c r="F3" s="45"/>
    </row>
    <row r="4" spans="1:6">
      <c r="A4" s="73"/>
      <c r="B4" s="74" t="s">
        <v>596</v>
      </c>
      <c r="C4" s="75"/>
      <c r="D4" s="221"/>
      <c r="E4" s="45"/>
      <c r="F4" s="45"/>
    </row>
    <row r="5" spans="1:6">
      <c r="A5" s="49" t="s">
        <v>597</v>
      </c>
      <c r="B5" s="52" t="s">
        <v>598</v>
      </c>
      <c r="C5" s="49" t="s">
        <v>189</v>
      </c>
      <c r="D5" s="221"/>
      <c r="E5" s="45"/>
      <c r="F5" s="50"/>
    </row>
    <row r="6" spans="1:6">
      <c r="A6" s="49" t="s">
        <v>599</v>
      </c>
      <c r="B6" s="52" t="s">
        <v>600</v>
      </c>
      <c r="C6" s="49" t="s">
        <v>189</v>
      </c>
      <c r="D6" s="263">
        <v>900</v>
      </c>
      <c r="E6" s="45"/>
      <c r="F6" s="50"/>
    </row>
    <row r="7" spans="1:6">
      <c r="A7" s="49" t="s">
        <v>601</v>
      </c>
      <c r="B7" s="52" t="s">
        <v>602</v>
      </c>
      <c r="C7" s="49" t="s">
        <v>189</v>
      </c>
      <c r="D7" s="263">
        <v>600</v>
      </c>
      <c r="E7" s="45"/>
      <c r="F7" s="50"/>
    </row>
    <row r="8" spans="1:6">
      <c r="A8" s="49" t="s">
        <v>603</v>
      </c>
      <c r="B8" s="52" t="s">
        <v>604</v>
      </c>
      <c r="C8" s="49" t="s">
        <v>103</v>
      </c>
      <c r="D8" s="263">
        <v>200</v>
      </c>
      <c r="E8" s="45"/>
      <c r="F8" s="50"/>
    </row>
    <row r="9" spans="1:6">
      <c r="A9" s="49" t="s">
        <v>605</v>
      </c>
      <c r="B9" s="52" t="s">
        <v>606</v>
      </c>
      <c r="C9" s="49" t="s">
        <v>189</v>
      </c>
      <c r="D9" s="221"/>
      <c r="E9" s="45"/>
      <c r="F9" s="50"/>
    </row>
    <row r="10" spans="1:6">
      <c r="A10" s="49" t="s">
        <v>607</v>
      </c>
      <c r="B10" s="52" t="s">
        <v>608</v>
      </c>
      <c r="C10" s="49" t="s">
        <v>189</v>
      </c>
      <c r="D10" s="263">
        <v>400</v>
      </c>
      <c r="E10" s="45"/>
      <c r="F10" s="50"/>
    </row>
    <row r="11" spans="1:6">
      <c r="A11" s="49" t="s">
        <v>609</v>
      </c>
      <c r="B11" s="52" t="s">
        <v>610</v>
      </c>
      <c r="C11" s="49" t="s">
        <v>189</v>
      </c>
      <c r="D11" s="221"/>
      <c r="E11" s="45"/>
      <c r="F11" s="50"/>
    </row>
    <row r="12" spans="1:6">
      <c r="A12" s="49" t="s">
        <v>611</v>
      </c>
      <c r="B12" s="52" t="s">
        <v>612</v>
      </c>
      <c r="C12" s="49" t="s">
        <v>189</v>
      </c>
      <c r="D12" s="221"/>
      <c r="E12" s="45"/>
      <c r="F12" s="50"/>
    </row>
    <row r="13" spans="1:6">
      <c r="A13" s="49" t="s">
        <v>613</v>
      </c>
      <c r="B13" s="52" t="s">
        <v>614</v>
      </c>
      <c r="C13" s="49" t="s">
        <v>103</v>
      </c>
      <c r="D13" s="221"/>
      <c r="E13" s="45"/>
      <c r="F13" s="50"/>
    </row>
    <row r="14" spans="1:6">
      <c r="A14" s="49" t="s">
        <v>615</v>
      </c>
      <c r="B14" s="52" t="s">
        <v>616</v>
      </c>
      <c r="C14" s="49" t="s">
        <v>103</v>
      </c>
      <c r="D14" s="221"/>
      <c r="E14" s="45"/>
      <c r="F14" s="50"/>
    </row>
    <row r="15" spans="1:6">
      <c r="A15" s="49" t="s">
        <v>617</v>
      </c>
      <c r="B15" s="52" t="s">
        <v>618</v>
      </c>
      <c r="C15" s="49" t="s">
        <v>103</v>
      </c>
      <c r="D15" s="221"/>
      <c r="E15" s="45"/>
      <c r="F15" s="50"/>
    </row>
    <row r="16" spans="1:6">
      <c r="A16" s="49" t="s">
        <v>619</v>
      </c>
      <c r="B16" s="52" t="s">
        <v>620</v>
      </c>
      <c r="C16" s="49" t="s">
        <v>189</v>
      </c>
      <c r="D16" s="263"/>
      <c r="E16" s="45"/>
      <c r="F16" s="50"/>
    </row>
    <row r="17" spans="1:6" ht="15" customHeight="1">
      <c r="A17" s="49" t="s">
        <v>621</v>
      </c>
      <c r="B17" s="52" t="s">
        <v>622</v>
      </c>
      <c r="C17" s="49" t="s">
        <v>189</v>
      </c>
      <c r="D17" s="263">
        <v>100</v>
      </c>
      <c r="E17" s="45"/>
      <c r="F17" s="50"/>
    </row>
    <row r="18" spans="1:6" ht="15" customHeight="1">
      <c r="A18" s="49" t="s">
        <v>623</v>
      </c>
      <c r="B18" s="52" t="s">
        <v>624</v>
      </c>
      <c r="C18" s="49" t="s">
        <v>189</v>
      </c>
      <c r="D18" s="263">
        <v>230</v>
      </c>
      <c r="E18" s="45"/>
      <c r="F18" s="50"/>
    </row>
    <row r="19" spans="1:6" ht="15" customHeight="1">
      <c r="A19" s="49"/>
      <c r="B19" s="74" t="s">
        <v>625</v>
      </c>
      <c r="C19" s="49"/>
      <c r="D19" s="221"/>
      <c r="E19" s="45"/>
      <c r="F19" s="50"/>
    </row>
    <row r="20" spans="1:6" ht="15.95" customHeight="1">
      <c r="A20" s="49" t="s">
        <v>626</v>
      </c>
      <c r="B20" s="52" t="s">
        <v>627</v>
      </c>
      <c r="C20" s="49" t="s">
        <v>189</v>
      </c>
      <c r="D20" s="263">
        <v>468</v>
      </c>
      <c r="E20" s="45"/>
      <c r="F20" s="50"/>
    </row>
    <row r="21" spans="1:6" ht="23.1" customHeight="1">
      <c r="A21" s="49" t="s">
        <v>628</v>
      </c>
      <c r="B21" s="52" t="s">
        <v>629</v>
      </c>
      <c r="C21" s="49" t="s">
        <v>189</v>
      </c>
      <c r="D21" s="221"/>
      <c r="E21" s="45"/>
      <c r="F21" s="50"/>
    </row>
    <row r="22" spans="1:6" ht="15.95" customHeight="1">
      <c r="A22" s="49" t="s">
        <v>630</v>
      </c>
      <c r="B22" s="52" t="s">
        <v>631</v>
      </c>
      <c r="C22" s="49" t="s">
        <v>189</v>
      </c>
      <c r="D22" s="221"/>
      <c r="E22" s="45"/>
      <c r="F22" s="50"/>
    </row>
    <row r="23" spans="1:6" ht="24.95" customHeight="1">
      <c r="A23" s="49" t="s">
        <v>632</v>
      </c>
      <c r="B23" s="52" t="s">
        <v>633</v>
      </c>
      <c r="C23" s="49" t="s">
        <v>189</v>
      </c>
      <c r="D23" s="221"/>
      <c r="E23" s="45"/>
      <c r="F23" s="50"/>
    </row>
    <row r="24" spans="1:6" ht="24" customHeight="1">
      <c r="A24" s="49" t="s">
        <v>634</v>
      </c>
      <c r="B24" s="52" t="s">
        <v>635</v>
      </c>
      <c r="C24" s="49" t="s">
        <v>189</v>
      </c>
      <c r="D24" s="221"/>
      <c r="E24" s="45"/>
      <c r="F24" s="50"/>
    </row>
    <row r="25" spans="1:6" ht="24" customHeight="1">
      <c r="A25" s="49" t="s">
        <v>636</v>
      </c>
      <c r="B25" s="52" t="s">
        <v>637</v>
      </c>
      <c r="C25" s="49" t="s">
        <v>103</v>
      </c>
      <c r="D25" s="221"/>
      <c r="E25" s="45"/>
      <c r="F25" s="50"/>
    </row>
    <row r="26" spans="1:6" ht="15" customHeight="1">
      <c r="A26" s="81" t="s">
        <v>638</v>
      </c>
      <c r="B26" s="89" t="s">
        <v>639</v>
      </c>
      <c r="C26" s="81" t="s">
        <v>189</v>
      </c>
      <c r="D26" s="267">
        <v>468</v>
      </c>
      <c r="E26" s="82"/>
      <c r="F26" s="90"/>
    </row>
    <row r="27" spans="1:6">
      <c r="A27" s="278" t="s">
        <v>640</v>
      </c>
      <c r="B27" s="278"/>
      <c r="C27" s="278"/>
      <c r="D27" s="278"/>
      <c r="E27" s="278"/>
      <c r="F27" s="38"/>
    </row>
    <row r="28" spans="1:6">
      <c r="A28" s="164"/>
    </row>
    <row r="29" spans="1:6">
      <c r="A29" s="164"/>
    </row>
    <row r="30" spans="1:6">
      <c r="A30" s="164"/>
    </row>
    <row r="31" spans="1:6">
      <c r="A31" s="164"/>
    </row>
  </sheetData>
  <mergeCells count="1">
    <mergeCell ref="A27:E27"/>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BADC-4AB0-41F9-9BFB-9D46EFB5FB6F}">
  <sheetPr>
    <pageSetUpPr fitToPage="1"/>
  </sheetPr>
  <dimension ref="A1:F65"/>
  <sheetViews>
    <sheetView view="pageBreakPreview" zoomScale="85" zoomScaleNormal="110" zoomScaleSheetLayoutView="85" zoomScalePageLayoutView="40" workbookViewId="0">
      <pane ySplit="1" topLeftCell="A2" activePane="bottomLeft" state="frozen"/>
      <selection pane="bottomLeft" activeCell="N21" sqref="N21"/>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38</v>
      </c>
      <c r="B1" s="13" t="s">
        <v>39</v>
      </c>
      <c r="C1" s="13" t="s">
        <v>40</v>
      </c>
      <c r="D1" s="218" t="s">
        <v>41</v>
      </c>
      <c r="E1" s="13" t="s">
        <v>42</v>
      </c>
      <c r="F1" s="13" t="s">
        <v>43</v>
      </c>
    </row>
    <row r="2" spans="1:6">
      <c r="A2" s="49"/>
      <c r="B2" s="49"/>
      <c r="C2" s="44"/>
      <c r="D2" s="221"/>
      <c r="E2" s="45"/>
      <c r="F2" s="50"/>
    </row>
    <row r="3" spans="1:6">
      <c r="A3" s="73" t="s">
        <v>641</v>
      </c>
      <c r="B3" s="73" t="s">
        <v>642</v>
      </c>
      <c r="C3" s="44"/>
      <c r="D3" s="221"/>
      <c r="E3" s="45"/>
      <c r="F3" s="50"/>
    </row>
    <row r="4" spans="1:6">
      <c r="A4" s="49" t="s">
        <v>643</v>
      </c>
      <c r="B4" s="52" t="s">
        <v>644</v>
      </c>
      <c r="C4" s="49" t="s">
        <v>189</v>
      </c>
      <c r="D4" s="263">
        <v>50</v>
      </c>
      <c r="E4" s="45"/>
      <c r="F4" s="50"/>
    </row>
    <row r="5" spans="1:6">
      <c r="A5" s="49" t="s">
        <v>645</v>
      </c>
      <c r="B5" s="52" t="s">
        <v>646</v>
      </c>
      <c r="C5" s="49" t="s">
        <v>189</v>
      </c>
      <c r="D5" s="263"/>
      <c r="E5" s="45"/>
      <c r="F5" s="50"/>
    </row>
    <row r="6" spans="1:6">
      <c r="A6" s="49" t="s">
        <v>647</v>
      </c>
      <c r="B6" s="52" t="s">
        <v>648</v>
      </c>
      <c r="C6" s="49" t="s">
        <v>197</v>
      </c>
      <c r="D6" s="263">
        <f>D4*5</f>
        <v>250</v>
      </c>
      <c r="E6" s="45"/>
      <c r="F6" s="50"/>
    </row>
    <row r="7" spans="1:6">
      <c r="A7" s="49" t="s">
        <v>649</v>
      </c>
      <c r="B7" s="52" t="s">
        <v>650</v>
      </c>
      <c r="C7" s="49" t="s">
        <v>197</v>
      </c>
      <c r="D7" s="263">
        <f>D4*3</f>
        <v>150</v>
      </c>
      <c r="E7" s="45"/>
      <c r="F7" s="50"/>
    </row>
    <row r="8" spans="1:6">
      <c r="A8" s="49" t="s">
        <v>651</v>
      </c>
      <c r="B8" s="52" t="s">
        <v>652</v>
      </c>
      <c r="C8" s="49" t="s">
        <v>197</v>
      </c>
      <c r="D8" s="263"/>
      <c r="E8" s="45"/>
      <c r="F8" s="50"/>
    </row>
    <row r="9" spans="1:6">
      <c r="A9" s="49" t="s">
        <v>653</v>
      </c>
      <c r="B9" s="52" t="s">
        <v>654</v>
      </c>
      <c r="C9" s="49" t="s">
        <v>208</v>
      </c>
      <c r="D9" s="263"/>
      <c r="E9" s="45"/>
      <c r="F9" s="50"/>
    </row>
    <row r="10" spans="1:6" ht="12" customHeight="1">
      <c r="A10" s="49"/>
      <c r="B10" s="118" t="s">
        <v>655</v>
      </c>
      <c r="C10" s="49"/>
      <c r="D10" s="263"/>
      <c r="E10" s="45"/>
      <c r="F10" s="50"/>
    </row>
    <row r="11" spans="1:6">
      <c r="A11" s="49" t="s">
        <v>656</v>
      </c>
      <c r="B11" s="52" t="s">
        <v>657</v>
      </c>
      <c r="C11" s="49" t="s">
        <v>189</v>
      </c>
      <c r="D11" s="263">
        <v>44</v>
      </c>
      <c r="E11" s="45"/>
      <c r="F11" s="50"/>
    </row>
    <row r="12" spans="1:6">
      <c r="A12" s="49" t="s">
        <v>658</v>
      </c>
      <c r="B12" s="52" t="s">
        <v>659</v>
      </c>
      <c r="C12" s="49" t="s">
        <v>189</v>
      </c>
      <c r="D12" s="263"/>
      <c r="E12" s="45"/>
      <c r="F12" s="50"/>
    </row>
    <row r="13" spans="1:6" ht="27" customHeight="1">
      <c r="A13" s="49" t="s">
        <v>660</v>
      </c>
      <c r="B13" s="52" t="s">
        <v>661</v>
      </c>
      <c r="C13" s="49" t="s">
        <v>197</v>
      </c>
      <c r="D13" s="263">
        <f>D11*10</f>
        <v>440</v>
      </c>
      <c r="E13" s="45"/>
      <c r="F13" s="50"/>
    </row>
    <row r="14" spans="1:6">
      <c r="A14" s="49" t="s">
        <v>662</v>
      </c>
      <c r="B14" s="52" t="s">
        <v>663</v>
      </c>
      <c r="C14" s="49" t="s">
        <v>197</v>
      </c>
      <c r="D14" s="263">
        <f>D11*10</f>
        <v>440</v>
      </c>
      <c r="E14" s="45"/>
      <c r="F14" s="50"/>
    </row>
    <row r="15" spans="1:6">
      <c r="A15" s="49" t="s">
        <v>664</v>
      </c>
      <c r="B15" s="52" t="s">
        <v>665</v>
      </c>
      <c r="C15" s="49" t="s">
        <v>197</v>
      </c>
      <c r="D15" s="263"/>
      <c r="E15" s="45"/>
      <c r="F15" s="50"/>
    </row>
    <row r="16" spans="1:6">
      <c r="A16" s="49" t="s">
        <v>666</v>
      </c>
      <c r="B16" s="52" t="s">
        <v>667</v>
      </c>
      <c r="C16" s="49" t="s">
        <v>197</v>
      </c>
      <c r="D16" s="263"/>
      <c r="E16" s="45"/>
      <c r="F16" s="50"/>
    </row>
    <row r="17" spans="1:6">
      <c r="A17" s="49" t="s">
        <v>668</v>
      </c>
      <c r="B17" s="52" t="s">
        <v>669</v>
      </c>
      <c r="C17" s="49" t="s">
        <v>197</v>
      </c>
      <c r="D17" s="263">
        <f>D13+D14+D15+D16</f>
        <v>880</v>
      </c>
      <c r="E17" s="45"/>
      <c r="F17" s="50"/>
    </row>
    <row r="18" spans="1:6">
      <c r="A18" s="49" t="s">
        <v>670</v>
      </c>
      <c r="B18" s="52" t="s">
        <v>671</v>
      </c>
      <c r="C18" s="49" t="s">
        <v>197</v>
      </c>
      <c r="D18" s="263">
        <f>D13+D14+D15+D16</f>
        <v>880</v>
      </c>
      <c r="E18" s="45"/>
      <c r="F18" s="50"/>
    </row>
    <row r="19" spans="1:6">
      <c r="A19" s="49" t="s">
        <v>672</v>
      </c>
      <c r="B19" s="52" t="s">
        <v>673</v>
      </c>
      <c r="C19" s="49" t="s">
        <v>189</v>
      </c>
      <c r="D19" s="263"/>
      <c r="E19" s="45"/>
      <c r="F19" s="50"/>
    </row>
    <row r="20" spans="1:6">
      <c r="A20" s="49" t="s">
        <v>674</v>
      </c>
      <c r="B20" s="52" t="s">
        <v>675</v>
      </c>
      <c r="C20" s="49" t="s">
        <v>208</v>
      </c>
      <c r="D20" s="263"/>
      <c r="E20" s="45"/>
      <c r="F20" s="50"/>
    </row>
    <row r="21" spans="1:6" ht="15" customHeight="1">
      <c r="A21" s="49" t="s">
        <v>676</v>
      </c>
      <c r="B21" s="52" t="s">
        <v>677</v>
      </c>
      <c r="C21" s="49" t="s">
        <v>208</v>
      </c>
      <c r="D21" s="263"/>
      <c r="E21" s="45"/>
      <c r="F21" s="50"/>
    </row>
    <row r="22" spans="1:6">
      <c r="A22" s="49" t="s">
        <v>678</v>
      </c>
      <c r="B22" s="52" t="s">
        <v>679</v>
      </c>
      <c r="C22" s="49" t="s">
        <v>197</v>
      </c>
      <c r="D22" s="263"/>
      <c r="E22" s="45"/>
      <c r="F22" s="50"/>
    </row>
    <row r="23" spans="1:6">
      <c r="A23" s="49" t="s">
        <v>680</v>
      </c>
      <c r="B23" s="52" t="s">
        <v>681</v>
      </c>
      <c r="C23" s="49" t="s">
        <v>189</v>
      </c>
      <c r="D23" s="263"/>
      <c r="E23" s="45"/>
      <c r="F23" s="50"/>
    </row>
    <row r="24" spans="1:6">
      <c r="A24" s="49" t="s">
        <v>682</v>
      </c>
      <c r="B24" s="52" t="s">
        <v>683</v>
      </c>
      <c r="C24" s="49" t="s">
        <v>189</v>
      </c>
      <c r="D24" s="263"/>
      <c r="E24" s="45"/>
      <c r="F24" s="50"/>
    </row>
    <row r="25" spans="1:6">
      <c r="A25" s="49" t="s">
        <v>684</v>
      </c>
      <c r="B25" s="52" t="s">
        <v>685</v>
      </c>
      <c r="C25" s="49" t="s">
        <v>208</v>
      </c>
      <c r="D25" s="263"/>
      <c r="E25" s="45"/>
      <c r="F25" s="50"/>
    </row>
    <row r="26" spans="1:6" ht="24">
      <c r="A26" s="81" t="s">
        <v>686</v>
      </c>
      <c r="B26" s="52" t="s">
        <v>687</v>
      </c>
      <c r="C26" s="81" t="s">
        <v>566</v>
      </c>
      <c r="D26" s="267"/>
      <c r="E26" s="82"/>
      <c r="F26" s="90"/>
    </row>
    <row r="27" spans="1:6">
      <c r="A27" s="81"/>
      <c r="B27" s="73" t="s">
        <v>688</v>
      </c>
      <c r="C27" s="81"/>
      <c r="D27" s="267"/>
      <c r="E27" s="82"/>
      <c r="F27" s="90"/>
    </row>
    <row r="28" spans="1:6">
      <c r="A28" s="81" t="s">
        <v>689</v>
      </c>
      <c r="B28" s="52" t="s">
        <v>690</v>
      </c>
      <c r="C28" s="49" t="s">
        <v>189</v>
      </c>
      <c r="D28" s="263">
        <v>131</v>
      </c>
      <c r="E28" s="82"/>
      <c r="F28" s="90"/>
    </row>
    <row r="29" spans="1:6">
      <c r="A29" s="81" t="s">
        <v>691</v>
      </c>
      <c r="B29" s="52" t="s">
        <v>646</v>
      </c>
      <c r="C29" s="49" t="s">
        <v>189</v>
      </c>
      <c r="D29" s="263"/>
      <c r="E29" s="82"/>
      <c r="F29" s="90"/>
    </row>
    <row r="30" spans="1:6">
      <c r="A30" s="81" t="s">
        <v>692</v>
      </c>
      <c r="B30" s="52" t="s">
        <v>648</v>
      </c>
      <c r="C30" s="49" t="s">
        <v>197</v>
      </c>
      <c r="D30" s="263">
        <f>D28*3</f>
        <v>393</v>
      </c>
      <c r="E30" s="82"/>
      <c r="F30" s="90"/>
    </row>
    <row r="31" spans="1:6">
      <c r="A31" s="81" t="s">
        <v>693</v>
      </c>
      <c r="B31" s="52" t="s">
        <v>650</v>
      </c>
      <c r="C31" s="49" t="s">
        <v>197</v>
      </c>
      <c r="D31" s="221"/>
      <c r="E31" s="82"/>
      <c r="F31" s="90"/>
    </row>
    <row r="32" spans="1:6">
      <c r="A32" s="81" t="s">
        <v>694</v>
      </c>
      <c r="B32" s="52" t="s">
        <v>652</v>
      </c>
      <c r="C32" s="49" t="s">
        <v>197</v>
      </c>
      <c r="D32" s="221"/>
      <c r="E32" s="82"/>
      <c r="F32" s="90"/>
    </row>
    <row r="33" spans="1:6">
      <c r="A33" s="81" t="s">
        <v>695</v>
      </c>
      <c r="B33" s="52" t="s">
        <v>654</v>
      </c>
      <c r="C33" s="49" t="s">
        <v>208</v>
      </c>
      <c r="D33" s="221"/>
      <c r="E33" s="82"/>
      <c r="F33" s="90"/>
    </row>
    <row r="34" spans="1:6" ht="24">
      <c r="A34" s="81" t="s">
        <v>696</v>
      </c>
      <c r="B34" s="88" t="s">
        <v>697</v>
      </c>
      <c r="C34" s="49" t="s">
        <v>566</v>
      </c>
      <c r="D34" s="221"/>
      <c r="E34" s="82"/>
      <c r="F34" s="90"/>
    </row>
    <row r="35" spans="1:6">
      <c r="A35" s="278" t="s">
        <v>698</v>
      </c>
      <c r="B35" s="278"/>
      <c r="C35" s="278"/>
      <c r="D35" s="278"/>
      <c r="E35" s="278"/>
      <c r="F35" s="38"/>
    </row>
    <row r="36" spans="1:6">
      <c r="A36" s="164"/>
    </row>
    <row r="37" spans="1:6">
      <c r="A37" s="164"/>
    </row>
    <row r="38" spans="1:6">
      <c r="A38" s="164"/>
    </row>
    <row r="39" spans="1:6">
      <c r="A39" s="164"/>
    </row>
    <row r="40" spans="1:6">
      <c r="A40" s="164"/>
    </row>
    <row r="41" spans="1:6">
      <c r="A41" s="164"/>
    </row>
    <row r="42" spans="1:6">
      <c r="A42" s="164"/>
    </row>
    <row r="43" spans="1:6">
      <c r="A43" s="164"/>
    </row>
    <row r="44" spans="1:6">
      <c r="A44" s="164"/>
    </row>
    <row r="45" spans="1:6">
      <c r="A45" s="164"/>
    </row>
    <row r="46" spans="1:6">
      <c r="A46" s="164"/>
    </row>
    <row r="47" spans="1:6">
      <c r="A47" s="164"/>
    </row>
    <row r="48" spans="1:6">
      <c r="A48" s="164"/>
    </row>
    <row r="49" spans="1:1">
      <c r="A49" s="164"/>
    </row>
    <row r="50" spans="1:1">
      <c r="A50" s="164"/>
    </row>
    <row r="51" spans="1:1">
      <c r="A51" s="164"/>
    </row>
    <row r="52" spans="1:1">
      <c r="A52" s="164"/>
    </row>
    <row r="53" spans="1:1">
      <c r="A53" s="164"/>
    </row>
    <row r="54" spans="1:1">
      <c r="A54" s="164"/>
    </row>
    <row r="55" spans="1:1">
      <c r="A55" s="164"/>
    </row>
    <row r="56" spans="1:1">
      <c r="A56" s="164"/>
    </row>
    <row r="57" spans="1:1">
      <c r="A57" s="164"/>
    </row>
    <row r="58" spans="1:1">
      <c r="A58" s="164"/>
    </row>
    <row r="59" spans="1:1">
      <c r="A59" s="164"/>
    </row>
    <row r="60" spans="1:1">
      <c r="A60" s="164"/>
    </row>
    <row r="61" spans="1:1">
      <c r="A61" s="164"/>
    </row>
    <row r="62" spans="1:1">
      <c r="A62" s="164"/>
    </row>
    <row r="63" spans="1:1">
      <c r="A63" s="164"/>
    </row>
    <row r="64" spans="1:1">
      <c r="A64" s="164"/>
    </row>
    <row r="65" spans="1:1">
      <c r="A65" s="164"/>
    </row>
  </sheetData>
  <mergeCells count="1">
    <mergeCell ref="A35:E35"/>
  </mergeCells>
  <phoneticPr fontId="35" type="noConversion"/>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CC0D3-A17C-4204-BD48-8A51B9C42A72}">
  <sheetPr>
    <pageSetUpPr fitToPage="1"/>
  </sheetPr>
  <dimension ref="A1:F50"/>
  <sheetViews>
    <sheetView view="pageBreakPreview" zoomScale="85" zoomScaleNormal="110" zoomScaleSheetLayoutView="85" zoomScalePageLayoutView="40" workbookViewId="0">
      <pane ySplit="1" topLeftCell="A2" activePane="bottomLeft" state="frozen"/>
      <selection pane="bottomLeft" activeCell="D8" sqref="D8"/>
    </sheetView>
  </sheetViews>
  <sheetFormatPr defaultColWidth="8.85546875" defaultRowHeight="15"/>
  <cols>
    <col min="1" max="1" width="11.7109375" style="166" customWidth="1"/>
    <col min="2" max="2" width="66" style="165" customWidth="1"/>
    <col min="3" max="3" width="11.42578125" style="12" customWidth="1"/>
    <col min="4" max="4" width="17.85546875" style="225" customWidth="1"/>
    <col min="5" max="6" width="11.42578125" customWidth="1"/>
  </cols>
  <sheetData>
    <row r="1" spans="1:6" ht="22.5" customHeight="1">
      <c r="A1" s="13" t="s">
        <v>38</v>
      </c>
      <c r="B1" s="13" t="s">
        <v>39</v>
      </c>
      <c r="C1" s="13" t="s">
        <v>40</v>
      </c>
      <c r="D1" s="218" t="s">
        <v>41</v>
      </c>
      <c r="E1" s="13" t="s">
        <v>42</v>
      </c>
      <c r="F1" s="13" t="s">
        <v>43</v>
      </c>
    </row>
    <row r="2" spans="1:6">
      <c r="A2" s="49"/>
      <c r="B2" s="45"/>
      <c r="C2" s="44"/>
      <c r="D2" s="221"/>
      <c r="E2" s="45"/>
      <c r="F2" s="50"/>
    </row>
    <row r="3" spans="1:6">
      <c r="A3" s="47" t="s">
        <v>699</v>
      </c>
      <c r="B3" s="74" t="s">
        <v>700</v>
      </c>
      <c r="C3" s="49"/>
      <c r="D3" s="221"/>
      <c r="E3" s="45"/>
      <c r="F3" s="50"/>
    </row>
    <row r="4" spans="1:6">
      <c r="A4" s="44"/>
      <c r="B4" s="74" t="s">
        <v>701</v>
      </c>
      <c r="C4" s="49"/>
      <c r="D4" s="221"/>
      <c r="E4" s="45"/>
      <c r="F4" s="50"/>
    </row>
    <row r="5" spans="1:6" ht="19.5" customHeight="1">
      <c r="A5" s="44" t="s">
        <v>702</v>
      </c>
      <c r="B5" s="52" t="s">
        <v>703</v>
      </c>
      <c r="C5" s="49" t="s">
        <v>704</v>
      </c>
      <c r="D5" s="221"/>
      <c r="E5" s="45"/>
      <c r="F5" s="50"/>
    </row>
    <row r="6" spans="1:6" ht="14.1" customHeight="1">
      <c r="A6" s="44" t="s">
        <v>705</v>
      </c>
      <c r="B6" s="52" t="s">
        <v>706</v>
      </c>
      <c r="C6" s="49" t="s">
        <v>704</v>
      </c>
      <c r="D6" s="221"/>
      <c r="E6" s="45"/>
      <c r="F6" s="50"/>
    </row>
    <row r="7" spans="1:6" ht="17.100000000000001" customHeight="1">
      <c r="A7" s="44" t="s">
        <v>707</v>
      </c>
      <c r="B7" s="52" t="s">
        <v>708</v>
      </c>
      <c r="C7" s="44" t="s">
        <v>704</v>
      </c>
      <c r="D7" s="263">
        <v>4750</v>
      </c>
      <c r="E7" s="45"/>
      <c r="F7" s="50"/>
    </row>
    <row r="8" spans="1:6" ht="14.1" customHeight="1">
      <c r="A8" s="44" t="s">
        <v>709</v>
      </c>
      <c r="B8" s="52" t="s">
        <v>710</v>
      </c>
      <c r="C8" s="49" t="s">
        <v>711</v>
      </c>
      <c r="D8" s="263">
        <v>4750</v>
      </c>
      <c r="E8" s="45"/>
      <c r="F8" s="50"/>
    </row>
    <row r="9" spans="1:6" ht="15" customHeight="1">
      <c r="A9" s="44" t="s">
        <v>712</v>
      </c>
      <c r="B9" s="52" t="s">
        <v>713</v>
      </c>
      <c r="C9" s="49" t="s">
        <v>704</v>
      </c>
      <c r="D9" s="263">
        <v>4750</v>
      </c>
      <c r="E9" s="45"/>
      <c r="F9" s="50"/>
    </row>
    <row r="10" spans="1:6" ht="15" customHeight="1">
      <c r="A10" s="44"/>
      <c r="B10" s="74" t="s">
        <v>714</v>
      </c>
      <c r="C10" s="49"/>
      <c r="D10" s="221"/>
      <c r="E10" s="45"/>
      <c r="F10" s="50"/>
    </row>
    <row r="11" spans="1:6" ht="24">
      <c r="A11" s="44" t="s">
        <v>715</v>
      </c>
      <c r="B11" s="52" t="s">
        <v>716</v>
      </c>
      <c r="C11" s="49" t="s">
        <v>55</v>
      </c>
      <c r="D11" s="221"/>
      <c r="E11" s="45"/>
      <c r="F11" s="50"/>
    </row>
    <row r="12" spans="1:6" ht="24">
      <c r="A12" s="44" t="s">
        <v>717</v>
      </c>
      <c r="B12" s="52" t="s">
        <v>718</v>
      </c>
      <c r="C12" s="49" t="s">
        <v>197</v>
      </c>
      <c r="D12" s="221"/>
      <c r="E12" s="45"/>
      <c r="F12" s="50"/>
    </row>
    <row r="13" spans="1:6">
      <c r="A13" s="44" t="s">
        <v>719</v>
      </c>
      <c r="B13" s="52" t="s">
        <v>720</v>
      </c>
      <c r="C13" s="49" t="s">
        <v>103</v>
      </c>
      <c r="D13" s="221"/>
      <c r="E13" s="45"/>
      <c r="F13" s="50"/>
    </row>
    <row r="14" spans="1:6" ht="15" customHeight="1">
      <c r="A14" s="44"/>
      <c r="B14" s="74" t="s">
        <v>721</v>
      </c>
      <c r="C14" s="49"/>
      <c r="D14" s="221"/>
      <c r="E14" s="45"/>
      <c r="F14" s="50"/>
    </row>
    <row r="15" spans="1:6" ht="27" customHeight="1">
      <c r="A15" s="44" t="s">
        <v>722</v>
      </c>
      <c r="B15" s="53" t="s">
        <v>723</v>
      </c>
      <c r="C15" s="49" t="s">
        <v>55</v>
      </c>
      <c r="D15" s="221"/>
      <c r="E15" s="45"/>
      <c r="F15" s="50"/>
    </row>
    <row r="16" spans="1:6" ht="26.1" customHeight="1">
      <c r="A16" s="119" t="s">
        <v>724</v>
      </c>
      <c r="B16" s="120" t="s">
        <v>725</v>
      </c>
      <c r="C16" s="81" t="s">
        <v>566</v>
      </c>
      <c r="D16" s="229"/>
      <c r="E16" s="82"/>
      <c r="F16" s="90"/>
    </row>
    <row r="17" spans="1:6" ht="15.75" customHeight="1">
      <c r="A17" s="182"/>
      <c r="B17" s="183" t="s">
        <v>726</v>
      </c>
      <c r="C17" s="184"/>
      <c r="D17" s="236"/>
      <c r="E17" s="178"/>
      <c r="F17" s="179"/>
    </row>
    <row r="18" spans="1:6">
      <c r="A18" s="182" t="s">
        <v>727</v>
      </c>
      <c r="B18" s="185" t="s">
        <v>728</v>
      </c>
      <c r="C18" s="184" t="s">
        <v>159</v>
      </c>
      <c r="D18" s="268">
        <v>1</v>
      </c>
      <c r="E18" s="178"/>
      <c r="F18" s="179"/>
    </row>
    <row r="19" spans="1:6">
      <c r="A19" s="182" t="s">
        <v>729</v>
      </c>
      <c r="B19" s="185" t="s">
        <v>730</v>
      </c>
      <c r="C19" s="184" t="s">
        <v>159</v>
      </c>
      <c r="D19" s="268">
        <v>1</v>
      </c>
      <c r="E19" s="178"/>
      <c r="F19" s="179"/>
    </row>
    <row r="20" spans="1:6">
      <c r="A20" s="278" t="s">
        <v>731</v>
      </c>
      <c r="B20" s="278"/>
      <c r="C20" s="278"/>
      <c r="D20" s="278"/>
      <c r="E20" s="278"/>
      <c r="F20" s="38"/>
    </row>
    <row r="21" spans="1:6">
      <c r="A21" s="164"/>
    </row>
    <row r="22" spans="1:6">
      <c r="A22" s="164"/>
    </row>
    <row r="23" spans="1:6">
      <c r="A23" s="164"/>
    </row>
    <row r="24" spans="1:6">
      <c r="A24" s="164"/>
    </row>
    <row r="25" spans="1:6">
      <c r="A25" s="164"/>
    </row>
    <row r="26" spans="1:6">
      <c r="A26" s="164"/>
    </row>
    <row r="27" spans="1:6">
      <c r="A27" s="164"/>
    </row>
    <row r="28" spans="1:6">
      <c r="A28" s="164"/>
    </row>
    <row r="29" spans="1:6">
      <c r="A29" s="164"/>
    </row>
    <row r="30" spans="1:6">
      <c r="A30" s="164"/>
    </row>
    <row r="31" spans="1:6">
      <c r="A31" s="164"/>
    </row>
    <row r="32" spans="1:6">
      <c r="A32" s="164"/>
    </row>
    <row r="33" spans="1:1">
      <c r="A33" s="164"/>
    </row>
    <row r="34" spans="1:1">
      <c r="A34" s="164"/>
    </row>
    <row r="35" spans="1:1">
      <c r="A35" s="164"/>
    </row>
    <row r="36" spans="1:1">
      <c r="A36" s="164"/>
    </row>
    <row r="37" spans="1:1">
      <c r="A37" s="164"/>
    </row>
    <row r="38" spans="1:1">
      <c r="A38" s="164"/>
    </row>
    <row r="39" spans="1:1">
      <c r="A39" s="164"/>
    </row>
    <row r="40" spans="1:1">
      <c r="A40" s="164"/>
    </row>
    <row r="41" spans="1:1">
      <c r="A41" s="164"/>
    </row>
    <row r="42" spans="1:1">
      <c r="A42" s="164"/>
    </row>
    <row r="43" spans="1:1">
      <c r="A43" s="164"/>
    </row>
    <row r="44" spans="1:1">
      <c r="A44" s="164"/>
    </row>
    <row r="45" spans="1:1">
      <c r="A45" s="164"/>
    </row>
    <row r="46" spans="1:1">
      <c r="A46" s="164"/>
    </row>
    <row r="47" spans="1:1">
      <c r="A47" s="164"/>
    </row>
    <row r="48" spans="1:1">
      <c r="A48" s="164"/>
    </row>
    <row r="49" spans="1:1">
      <c r="A49" s="164"/>
    </row>
    <row r="50" spans="1:1">
      <c r="A50" s="164"/>
    </row>
  </sheetData>
  <mergeCells count="1">
    <mergeCell ref="A20:E20"/>
  </mergeCells>
  <printOptions horizontalCentered="1" verticalCentered="1"/>
  <pageMargins left="0.74803149606299213" right="0.74803149606299213" top="0.98425196850393704" bottom="0.98425196850393704" header="0.51181102362204722" footer="0.51181102362204722"/>
  <pageSetup paperSize="9" scale="66" fitToHeight="32" orientation="portrait" errors="blank" r:id="rId1"/>
  <headerFooter>
    <oddHeader>&amp;L&amp;"Arial,Bold"Annex 1 Bill of Quantities for Ground Investigation</oddHeader>
    <oddFooter>&amp;R&amp;"Arial,Regular"&amp;P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0060-512C-4272-845E-0B36F7573834}">
  <sheetPr>
    <pageSetUpPr fitToPage="1"/>
  </sheetPr>
  <dimension ref="A1:F120"/>
  <sheetViews>
    <sheetView tabSelected="1" view="pageBreakPreview" zoomScaleNormal="110" zoomScaleSheetLayoutView="100" zoomScalePageLayoutView="40" workbookViewId="0">
      <pane ySplit="1" topLeftCell="A2" activePane="bottomLeft" state="frozen"/>
      <selection pane="bottomLeft" activeCell="V30" sqref="V30"/>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38</v>
      </c>
      <c r="B1" s="13" t="s">
        <v>39</v>
      </c>
      <c r="C1" s="13" t="s">
        <v>40</v>
      </c>
      <c r="D1" s="218" t="s">
        <v>41</v>
      </c>
      <c r="E1" s="13" t="s">
        <v>42</v>
      </c>
      <c r="F1" s="13" t="s">
        <v>43</v>
      </c>
    </row>
    <row r="2" spans="1:6">
      <c r="A2" s="44"/>
      <c r="B2" s="94"/>
      <c r="C2" s="121"/>
      <c r="D2" s="237"/>
      <c r="E2" s="94"/>
      <c r="F2" s="93"/>
    </row>
    <row r="3" spans="1:6">
      <c r="A3" s="47" t="s">
        <v>732</v>
      </c>
      <c r="B3" s="122" t="s">
        <v>733</v>
      </c>
      <c r="C3" s="121"/>
      <c r="D3" s="237"/>
      <c r="E3" s="94"/>
      <c r="F3" s="123"/>
    </row>
    <row r="4" spans="1:6">
      <c r="A4" s="44" t="s">
        <v>734</v>
      </c>
      <c r="B4" s="124" t="s">
        <v>735</v>
      </c>
      <c r="C4" s="125" t="s">
        <v>189</v>
      </c>
      <c r="D4" s="264">
        <f>6*'Sec B'!D4</f>
        <v>474</v>
      </c>
      <c r="E4" s="94"/>
      <c r="F4" s="123"/>
    </row>
    <row r="5" spans="1:6">
      <c r="A5" s="44" t="s">
        <v>736</v>
      </c>
      <c r="B5" s="124" t="s">
        <v>737</v>
      </c>
      <c r="C5" s="125" t="s">
        <v>189</v>
      </c>
      <c r="D5" s="264"/>
      <c r="E5" s="94"/>
      <c r="F5" s="123"/>
    </row>
    <row r="6" spans="1:6">
      <c r="A6" s="44" t="s">
        <v>738</v>
      </c>
      <c r="B6" s="124" t="s">
        <v>739</v>
      </c>
      <c r="C6" s="125" t="s">
        <v>103</v>
      </c>
      <c r="D6" s="264"/>
      <c r="E6" s="94"/>
      <c r="F6" s="123"/>
    </row>
    <row r="7" spans="1:6">
      <c r="A7" s="44" t="s">
        <v>740</v>
      </c>
      <c r="B7" s="124" t="s">
        <v>741</v>
      </c>
      <c r="C7" s="125" t="s">
        <v>103</v>
      </c>
      <c r="D7" s="264"/>
      <c r="E7" s="94"/>
      <c r="F7" s="123"/>
    </row>
    <row r="8" spans="1:6">
      <c r="A8" s="44" t="s">
        <v>742</v>
      </c>
      <c r="B8" s="124" t="s">
        <v>743</v>
      </c>
      <c r="C8" s="125" t="s">
        <v>189</v>
      </c>
      <c r="D8" s="264"/>
      <c r="E8" s="94"/>
      <c r="F8" s="123"/>
    </row>
    <row r="9" spans="1:6">
      <c r="A9" s="44" t="s">
        <v>744</v>
      </c>
      <c r="B9" s="124" t="s">
        <v>745</v>
      </c>
      <c r="C9" s="125" t="s">
        <v>103</v>
      </c>
      <c r="D9" s="264">
        <f>'Sec C'!D23*6</f>
        <v>156</v>
      </c>
      <c r="E9" s="94"/>
      <c r="F9" s="123"/>
    </row>
    <row r="10" spans="1:6">
      <c r="A10" s="44" t="s">
        <v>746</v>
      </c>
      <c r="B10" s="124" t="s">
        <v>747</v>
      </c>
      <c r="C10" s="125" t="s">
        <v>103</v>
      </c>
      <c r="D10" s="264">
        <f>'Sec C'!D23*2</f>
        <v>52</v>
      </c>
      <c r="E10" s="94"/>
      <c r="F10" s="123"/>
    </row>
    <row r="11" spans="1:6">
      <c r="A11" s="44" t="s">
        <v>748</v>
      </c>
      <c r="B11" s="124" t="s">
        <v>749</v>
      </c>
      <c r="C11" s="125" t="s">
        <v>189</v>
      </c>
      <c r="D11" s="264"/>
      <c r="E11" s="94"/>
      <c r="F11" s="123"/>
    </row>
    <row r="12" spans="1:6">
      <c r="A12" s="44" t="s">
        <v>750</v>
      </c>
      <c r="B12" s="124" t="s">
        <v>751</v>
      </c>
      <c r="C12" s="125" t="s">
        <v>103</v>
      </c>
      <c r="D12" s="264">
        <v>250</v>
      </c>
      <c r="E12" s="94"/>
      <c r="F12" s="123"/>
    </row>
    <row r="13" spans="1:6">
      <c r="A13" s="44" t="s">
        <v>752</v>
      </c>
      <c r="B13" s="124" t="s">
        <v>753</v>
      </c>
      <c r="C13" s="125" t="s">
        <v>103</v>
      </c>
      <c r="D13" s="237"/>
      <c r="E13" s="94"/>
      <c r="F13" s="123"/>
    </row>
    <row r="14" spans="1:6">
      <c r="A14" s="44" t="s">
        <v>754</v>
      </c>
      <c r="B14" s="126" t="s">
        <v>755</v>
      </c>
      <c r="C14" s="125"/>
      <c r="D14" s="237"/>
      <c r="E14" s="94"/>
      <c r="F14" s="123"/>
    </row>
    <row r="15" spans="1:6">
      <c r="A15" s="44" t="s">
        <v>756</v>
      </c>
      <c r="B15" s="124" t="s">
        <v>757</v>
      </c>
      <c r="C15" s="125" t="s">
        <v>189</v>
      </c>
      <c r="D15" s="237"/>
      <c r="E15" s="94"/>
      <c r="F15" s="123"/>
    </row>
    <row r="16" spans="1:6">
      <c r="A16" s="44" t="s">
        <v>758</v>
      </c>
      <c r="B16" s="124" t="s">
        <v>759</v>
      </c>
      <c r="C16" s="125" t="s">
        <v>189</v>
      </c>
      <c r="D16" s="237"/>
      <c r="E16" s="94"/>
      <c r="F16" s="123"/>
    </row>
    <row r="17" spans="1:6">
      <c r="A17" s="44" t="s">
        <v>760</v>
      </c>
      <c r="B17" s="124" t="s">
        <v>761</v>
      </c>
      <c r="C17" s="125" t="s">
        <v>189</v>
      </c>
      <c r="D17" s="237"/>
      <c r="E17" s="94"/>
      <c r="F17" s="123"/>
    </row>
    <row r="18" spans="1:6">
      <c r="A18" s="44" t="s">
        <v>762</v>
      </c>
      <c r="B18" s="124" t="s">
        <v>763</v>
      </c>
      <c r="C18" s="125" t="s">
        <v>189</v>
      </c>
      <c r="D18" s="237"/>
      <c r="E18" s="94"/>
      <c r="F18" s="123"/>
    </row>
    <row r="19" spans="1:6">
      <c r="A19" s="44" t="s">
        <v>764</v>
      </c>
      <c r="B19" s="124" t="s">
        <v>765</v>
      </c>
      <c r="C19" s="125" t="s">
        <v>269</v>
      </c>
      <c r="D19" s="237"/>
      <c r="E19" s="94"/>
      <c r="F19" s="123"/>
    </row>
    <row r="20" spans="1:6">
      <c r="A20" s="44"/>
      <c r="B20" s="126" t="s">
        <v>766</v>
      </c>
      <c r="C20" s="125"/>
      <c r="D20" s="237"/>
      <c r="E20" s="94"/>
      <c r="F20" s="123"/>
    </row>
    <row r="21" spans="1:6">
      <c r="A21" s="44" t="s">
        <v>767</v>
      </c>
      <c r="B21" s="124" t="s">
        <v>768</v>
      </c>
      <c r="C21" s="125" t="s">
        <v>189</v>
      </c>
      <c r="D21" s="237"/>
      <c r="E21" s="94"/>
      <c r="F21" s="123"/>
    </row>
    <row r="22" spans="1:6">
      <c r="A22" s="44" t="s">
        <v>769</v>
      </c>
      <c r="B22" s="124" t="s">
        <v>770</v>
      </c>
      <c r="C22" s="125" t="s">
        <v>189</v>
      </c>
      <c r="D22" s="237"/>
      <c r="E22" s="94"/>
      <c r="F22" s="123"/>
    </row>
    <row r="23" spans="1:6">
      <c r="A23" s="44" t="s">
        <v>771</v>
      </c>
      <c r="B23" s="124" t="s">
        <v>772</v>
      </c>
      <c r="C23" s="125" t="s">
        <v>189</v>
      </c>
      <c r="D23" s="237"/>
      <c r="E23" s="94"/>
      <c r="F23" s="123"/>
    </row>
    <row r="24" spans="1:6">
      <c r="A24" s="44" t="s">
        <v>773</v>
      </c>
      <c r="B24" s="124" t="s">
        <v>774</v>
      </c>
      <c r="C24" s="125" t="s">
        <v>189</v>
      </c>
      <c r="D24" s="237"/>
      <c r="E24" s="94"/>
      <c r="F24" s="123"/>
    </row>
    <row r="25" spans="1:6">
      <c r="A25" s="44" t="s">
        <v>775</v>
      </c>
      <c r="B25" s="124" t="s">
        <v>776</v>
      </c>
      <c r="C25" s="125" t="s">
        <v>189</v>
      </c>
      <c r="D25" s="237"/>
      <c r="E25" s="94"/>
      <c r="F25" s="123"/>
    </row>
    <row r="26" spans="1:6">
      <c r="A26" s="44" t="s">
        <v>777</v>
      </c>
      <c r="B26" s="124" t="s">
        <v>778</v>
      </c>
      <c r="C26" s="125" t="s">
        <v>189</v>
      </c>
      <c r="D26" s="264">
        <f>2*'Sec D'!D9</f>
        <v>346</v>
      </c>
      <c r="E26" s="94"/>
      <c r="F26" s="123"/>
    </row>
    <row r="27" spans="1:6" ht="24">
      <c r="A27" s="44" t="s">
        <v>779</v>
      </c>
      <c r="B27" s="124" t="s">
        <v>780</v>
      </c>
      <c r="C27" s="125" t="s">
        <v>103</v>
      </c>
      <c r="D27" s="237"/>
      <c r="E27" s="94"/>
      <c r="F27" s="123"/>
    </row>
    <row r="28" spans="1:6">
      <c r="A28" s="44"/>
      <c r="B28" s="126" t="s">
        <v>781</v>
      </c>
      <c r="C28" s="125"/>
      <c r="D28" s="237"/>
      <c r="E28" s="94"/>
      <c r="F28" s="123"/>
    </row>
    <row r="29" spans="1:6" ht="23.1" customHeight="1">
      <c r="A29" s="44" t="s">
        <v>782</v>
      </c>
      <c r="B29" s="124" t="s">
        <v>783</v>
      </c>
      <c r="C29" s="125" t="s">
        <v>103</v>
      </c>
      <c r="D29" s="237"/>
      <c r="E29" s="94"/>
      <c r="F29" s="123"/>
    </row>
    <row r="30" spans="1:6" ht="30" customHeight="1">
      <c r="A30" s="44" t="s">
        <v>784</v>
      </c>
      <c r="B30" s="124" t="s">
        <v>785</v>
      </c>
      <c r="C30" s="125" t="s">
        <v>103</v>
      </c>
      <c r="D30" s="237"/>
      <c r="E30" s="94"/>
      <c r="F30" s="123"/>
    </row>
    <row r="31" spans="1:6">
      <c r="A31" s="44" t="s">
        <v>786</v>
      </c>
      <c r="B31" s="124" t="s">
        <v>787</v>
      </c>
      <c r="C31" s="125" t="s">
        <v>103</v>
      </c>
      <c r="D31" s="237"/>
      <c r="E31" s="94"/>
      <c r="F31" s="123"/>
    </row>
    <row r="32" spans="1:6" ht="30" customHeight="1">
      <c r="A32" s="44" t="s">
        <v>788</v>
      </c>
      <c r="B32" s="124" t="s">
        <v>789</v>
      </c>
      <c r="C32" s="125" t="s">
        <v>103</v>
      </c>
      <c r="D32" s="237"/>
      <c r="E32" s="94"/>
      <c r="F32" s="123"/>
    </row>
    <row r="33" spans="1:6" ht="30" customHeight="1">
      <c r="A33" s="44" t="s">
        <v>790</v>
      </c>
      <c r="B33" s="124" t="s">
        <v>791</v>
      </c>
      <c r="C33" s="125" t="s">
        <v>103</v>
      </c>
      <c r="D33" s="237"/>
      <c r="E33" s="94"/>
      <c r="F33" s="123"/>
    </row>
    <row r="34" spans="1:6" ht="27" customHeight="1">
      <c r="A34" s="44" t="s">
        <v>792</v>
      </c>
      <c r="B34" s="124" t="s">
        <v>793</v>
      </c>
      <c r="C34" s="125" t="s">
        <v>103</v>
      </c>
      <c r="D34" s="237"/>
      <c r="E34" s="94"/>
      <c r="F34" s="123"/>
    </row>
    <row r="35" spans="1:6" ht="27" customHeight="1">
      <c r="A35" s="44" t="s">
        <v>794</v>
      </c>
      <c r="B35" s="124" t="s">
        <v>795</v>
      </c>
      <c r="C35" s="125" t="s">
        <v>103</v>
      </c>
      <c r="D35" s="237"/>
      <c r="E35" s="94"/>
      <c r="F35" s="123"/>
    </row>
    <row r="36" spans="1:6" ht="24.95" customHeight="1">
      <c r="A36" s="44" t="s">
        <v>796</v>
      </c>
      <c r="B36" s="124" t="s">
        <v>797</v>
      </c>
      <c r="C36" s="125" t="s">
        <v>103</v>
      </c>
      <c r="D36" s="237"/>
      <c r="E36" s="94"/>
      <c r="F36" s="123"/>
    </row>
    <row r="37" spans="1:6" ht="24">
      <c r="A37" s="119"/>
      <c r="B37" s="127" t="s">
        <v>798</v>
      </c>
      <c r="C37" s="128"/>
      <c r="D37" s="238"/>
      <c r="E37" s="129"/>
      <c r="F37" s="130"/>
    </row>
    <row r="38" spans="1:6" ht="46.5" customHeight="1">
      <c r="A38" s="182" t="s">
        <v>799</v>
      </c>
      <c r="B38" s="186" t="s">
        <v>800</v>
      </c>
      <c r="C38" s="187" t="s">
        <v>801</v>
      </c>
      <c r="D38" s="239"/>
      <c r="E38" s="188"/>
      <c r="F38" s="189"/>
    </row>
    <row r="39" spans="1:6">
      <c r="A39" s="278" t="s">
        <v>802</v>
      </c>
      <c r="B39" s="278"/>
      <c r="C39" s="278"/>
      <c r="D39" s="278"/>
      <c r="E39" s="278"/>
      <c r="F39" s="38"/>
    </row>
    <row r="40" spans="1:6" ht="19.5" customHeight="1">
      <c r="A40" s="114"/>
      <c r="B40" s="115"/>
      <c r="C40" s="116"/>
      <c r="D40" s="240"/>
      <c r="E40" s="117"/>
      <c r="F40" s="117"/>
    </row>
    <row r="41" spans="1:6">
      <c r="A41" s="164"/>
    </row>
    <row r="42" spans="1:6">
      <c r="A42" s="164"/>
    </row>
    <row r="43" spans="1:6">
      <c r="A43" s="164"/>
    </row>
    <row r="44" spans="1:6">
      <c r="A44" s="164"/>
    </row>
    <row r="45" spans="1:6">
      <c r="A45" s="164"/>
    </row>
    <row r="46" spans="1:6">
      <c r="A46" s="13" t="s">
        <v>38</v>
      </c>
      <c r="B46" s="13" t="s">
        <v>39</v>
      </c>
      <c r="C46" s="13" t="s">
        <v>40</v>
      </c>
      <c r="D46" s="218" t="s">
        <v>41</v>
      </c>
      <c r="E46" s="13" t="s">
        <v>42</v>
      </c>
      <c r="F46" s="13" t="s">
        <v>43</v>
      </c>
    </row>
    <row r="47" spans="1:6">
      <c r="A47" s="44"/>
      <c r="B47" s="45"/>
      <c r="C47" s="44"/>
      <c r="D47" s="221"/>
      <c r="E47" s="45"/>
      <c r="F47" s="92"/>
    </row>
    <row r="48" spans="1:6">
      <c r="A48" s="44"/>
      <c r="B48" s="74" t="s">
        <v>803</v>
      </c>
      <c r="C48" s="49"/>
      <c r="D48" s="221"/>
      <c r="E48" s="45"/>
      <c r="F48" s="50"/>
    </row>
    <row r="49" spans="1:6" ht="27.95" customHeight="1">
      <c r="A49" s="44" t="s">
        <v>804</v>
      </c>
      <c r="B49" s="52" t="s">
        <v>805</v>
      </c>
      <c r="C49" s="49" t="s">
        <v>189</v>
      </c>
      <c r="D49" s="221"/>
      <c r="E49" s="45"/>
      <c r="F49" s="50"/>
    </row>
    <row r="50" spans="1:6" ht="27.95" customHeight="1">
      <c r="A50" s="44" t="s">
        <v>806</v>
      </c>
      <c r="B50" s="52" t="s">
        <v>807</v>
      </c>
      <c r="C50" s="49" t="s">
        <v>103</v>
      </c>
      <c r="D50" s="221"/>
      <c r="E50" s="45"/>
      <c r="F50" s="50"/>
    </row>
    <row r="51" spans="1:6" ht="27.95" customHeight="1">
      <c r="A51" s="44" t="s">
        <v>808</v>
      </c>
      <c r="B51" s="52" t="s">
        <v>809</v>
      </c>
      <c r="C51" s="49" t="s">
        <v>246</v>
      </c>
      <c r="D51" s="221"/>
      <c r="E51" s="45"/>
      <c r="F51" s="50"/>
    </row>
    <row r="52" spans="1:6" ht="15" customHeight="1">
      <c r="A52" s="44" t="s">
        <v>810</v>
      </c>
      <c r="B52" s="52" t="s">
        <v>811</v>
      </c>
      <c r="C52" s="49" t="s">
        <v>189</v>
      </c>
      <c r="D52" s="221"/>
      <c r="E52" s="45"/>
      <c r="F52" s="50"/>
    </row>
    <row r="53" spans="1:6">
      <c r="A53" s="44" t="s">
        <v>812</v>
      </c>
      <c r="B53" s="52" t="s">
        <v>813</v>
      </c>
      <c r="C53" s="49" t="s">
        <v>103</v>
      </c>
      <c r="D53" s="221"/>
      <c r="E53" s="45"/>
      <c r="F53" s="50"/>
    </row>
    <row r="54" spans="1:6">
      <c r="A54" s="44" t="s">
        <v>814</v>
      </c>
      <c r="B54" s="52" t="s">
        <v>815</v>
      </c>
      <c r="C54" s="49" t="s">
        <v>103</v>
      </c>
      <c r="D54" s="221"/>
      <c r="E54" s="45"/>
      <c r="F54" s="50"/>
    </row>
    <row r="55" spans="1:6">
      <c r="A55" s="44" t="s">
        <v>816</v>
      </c>
      <c r="B55" s="52" t="s">
        <v>817</v>
      </c>
      <c r="C55" s="49" t="s">
        <v>55</v>
      </c>
      <c r="D55" s="221"/>
      <c r="E55" s="45"/>
      <c r="F55" s="50"/>
    </row>
    <row r="56" spans="1:6" ht="24">
      <c r="A56" s="44" t="s">
        <v>818</v>
      </c>
      <c r="B56" s="52" t="s">
        <v>819</v>
      </c>
      <c r="C56" s="49" t="s">
        <v>103</v>
      </c>
      <c r="D56" s="221"/>
      <c r="E56" s="45"/>
      <c r="F56" s="50"/>
    </row>
    <row r="57" spans="1:6">
      <c r="A57" s="44" t="s">
        <v>820</v>
      </c>
      <c r="B57" s="52" t="s">
        <v>821</v>
      </c>
      <c r="C57" s="49" t="s">
        <v>103</v>
      </c>
      <c r="D57" s="221"/>
      <c r="E57" s="45"/>
      <c r="F57" s="50"/>
    </row>
    <row r="58" spans="1:6">
      <c r="A58" s="44" t="s">
        <v>822</v>
      </c>
      <c r="B58" s="52" t="s">
        <v>823</v>
      </c>
      <c r="C58" s="49" t="s">
        <v>103</v>
      </c>
      <c r="D58" s="221"/>
      <c r="E58" s="45"/>
      <c r="F58" s="50"/>
    </row>
    <row r="59" spans="1:6" ht="18" customHeight="1">
      <c r="A59" s="44"/>
      <c r="B59" s="74" t="s">
        <v>824</v>
      </c>
      <c r="C59" s="49"/>
      <c r="D59" s="221"/>
      <c r="E59" s="45"/>
      <c r="F59" s="50"/>
    </row>
    <row r="60" spans="1:6">
      <c r="A60" s="44" t="s">
        <v>825</v>
      </c>
      <c r="B60" s="52" t="s">
        <v>805</v>
      </c>
      <c r="C60" s="49" t="s">
        <v>189</v>
      </c>
      <c r="D60" s="221"/>
      <c r="E60" s="45"/>
      <c r="F60" s="50"/>
    </row>
    <row r="61" spans="1:6" ht="36">
      <c r="A61" s="44" t="s">
        <v>826</v>
      </c>
      <c r="B61" s="52" t="s">
        <v>807</v>
      </c>
      <c r="C61" s="49" t="s">
        <v>103</v>
      </c>
      <c r="D61" s="221"/>
      <c r="E61" s="45"/>
      <c r="F61" s="50"/>
    </row>
    <row r="62" spans="1:6" ht="38.1" customHeight="1">
      <c r="A62" s="44" t="s">
        <v>827</v>
      </c>
      <c r="B62" s="52" t="s">
        <v>828</v>
      </c>
      <c r="C62" s="49" t="s">
        <v>189</v>
      </c>
      <c r="D62" s="221"/>
      <c r="E62" s="45"/>
      <c r="F62" s="50"/>
    </row>
    <row r="63" spans="1:6" ht="45" customHeight="1">
      <c r="A63" s="44" t="s">
        <v>829</v>
      </c>
      <c r="B63" s="52" t="s">
        <v>821</v>
      </c>
      <c r="C63" s="49" t="s">
        <v>103</v>
      </c>
      <c r="D63" s="221"/>
      <c r="E63" s="45"/>
      <c r="F63" s="50"/>
    </row>
    <row r="64" spans="1:6" ht="30" customHeight="1">
      <c r="A64" s="44" t="s">
        <v>830</v>
      </c>
      <c r="B64" s="52" t="s">
        <v>831</v>
      </c>
      <c r="C64" s="44" t="s">
        <v>55</v>
      </c>
      <c r="D64" s="221"/>
      <c r="E64" s="45"/>
      <c r="F64" s="50"/>
    </row>
    <row r="65" spans="1:6" ht="14.1" customHeight="1">
      <c r="A65" s="44"/>
      <c r="B65" s="74" t="s">
        <v>832</v>
      </c>
      <c r="C65" s="49"/>
      <c r="D65" s="221"/>
      <c r="E65" s="45"/>
      <c r="F65" s="50"/>
    </row>
    <row r="66" spans="1:6" ht="24">
      <c r="A66" s="44" t="s">
        <v>833</v>
      </c>
      <c r="B66" s="52" t="s">
        <v>834</v>
      </c>
      <c r="C66" s="49" t="s">
        <v>189</v>
      </c>
      <c r="D66" s="221"/>
      <c r="E66" s="45"/>
      <c r="F66" s="50"/>
    </row>
    <row r="67" spans="1:6" ht="24">
      <c r="A67" s="44" t="s">
        <v>835</v>
      </c>
      <c r="B67" s="52" t="s">
        <v>836</v>
      </c>
      <c r="C67" s="49" t="s">
        <v>189</v>
      </c>
      <c r="D67" s="221"/>
      <c r="E67" s="45"/>
      <c r="F67" s="50"/>
    </row>
    <row r="68" spans="1:6" ht="24">
      <c r="A68" s="44" t="s">
        <v>837</v>
      </c>
      <c r="B68" s="52" t="s">
        <v>838</v>
      </c>
      <c r="C68" s="49" t="s">
        <v>189</v>
      </c>
      <c r="D68" s="221"/>
      <c r="E68" s="45"/>
      <c r="F68" s="50"/>
    </row>
    <row r="69" spans="1:6" ht="24">
      <c r="A69" s="44" t="s">
        <v>839</v>
      </c>
      <c r="B69" s="52" t="s">
        <v>840</v>
      </c>
      <c r="C69" s="49" t="s">
        <v>103</v>
      </c>
      <c r="D69" s="221"/>
      <c r="E69" s="45"/>
      <c r="F69" s="50"/>
    </row>
    <row r="70" spans="1:6" ht="24">
      <c r="A70" s="44" t="s">
        <v>841</v>
      </c>
      <c r="B70" s="52" t="s">
        <v>840</v>
      </c>
      <c r="C70" s="49" t="s">
        <v>103</v>
      </c>
      <c r="D70" s="221"/>
      <c r="E70" s="45"/>
      <c r="F70" s="50"/>
    </row>
    <row r="71" spans="1:6" ht="24">
      <c r="A71" s="51" t="s">
        <v>842</v>
      </c>
      <c r="B71" s="53" t="s">
        <v>843</v>
      </c>
      <c r="C71" s="55" t="s">
        <v>208</v>
      </c>
      <c r="D71" s="222"/>
      <c r="E71" s="54"/>
      <c r="F71" s="50"/>
    </row>
    <row r="72" spans="1:6" ht="24">
      <c r="A72" s="51" t="s">
        <v>844</v>
      </c>
      <c r="B72" s="53" t="s">
        <v>845</v>
      </c>
      <c r="C72" s="51" t="s">
        <v>103</v>
      </c>
      <c r="D72" s="222"/>
      <c r="E72" s="54"/>
      <c r="F72" s="50"/>
    </row>
    <row r="73" spans="1:6" ht="12" customHeight="1">
      <c r="A73" s="51"/>
      <c r="B73" s="131" t="s">
        <v>846</v>
      </c>
      <c r="C73" s="55"/>
      <c r="D73" s="222"/>
      <c r="E73" s="54"/>
      <c r="F73" s="50"/>
    </row>
    <row r="74" spans="1:6" ht="17.100000000000001" customHeight="1">
      <c r="A74" s="51" t="s">
        <v>847</v>
      </c>
      <c r="B74" s="53" t="s">
        <v>848</v>
      </c>
      <c r="C74" s="55" t="s">
        <v>189</v>
      </c>
      <c r="D74" s="271">
        <v>66</v>
      </c>
      <c r="E74" s="54"/>
      <c r="F74" s="50"/>
    </row>
    <row r="75" spans="1:6" ht="15" customHeight="1">
      <c r="A75" s="51" t="s">
        <v>849</v>
      </c>
      <c r="B75" s="53" t="s">
        <v>850</v>
      </c>
      <c r="C75" s="55" t="s">
        <v>189</v>
      </c>
      <c r="D75" s="222"/>
      <c r="E75" s="54"/>
      <c r="F75" s="50"/>
    </row>
    <row r="76" spans="1:6">
      <c r="A76" s="51" t="s">
        <v>851</v>
      </c>
      <c r="B76" s="53" t="s">
        <v>852</v>
      </c>
      <c r="C76" s="55" t="s">
        <v>189</v>
      </c>
      <c r="D76" s="271">
        <v>468</v>
      </c>
      <c r="E76" s="54"/>
      <c r="F76" s="50"/>
    </row>
    <row r="77" spans="1:6">
      <c r="A77" s="44" t="s">
        <v>853</v>
      </c>
      <c r="B77" s="45" t="s">
        <v>854</v>
      </c>
      <c r="C77" s="44" t="s">
        <v>566</v>
      </c>
      <c r="D77" s="221"/>
      <c r="E77" s="45"/>
      <c r="F77" s="50"/>
    </row>
    <row r="78" spans="1:6">
      <c r="A78" s="44" t="s">
        <v>855</v>
      </c>
      <c r="B78" s="45" t="s">
        <v>856</v>
      </c>
      <c r="C78" s="44" t="s">
        <v>566</v>
      </c>
      <c r="D78" s="221"/>
      <c r="E78" s="45"/>
      <c r="F78" s="50"/>
    </row>
    <row r="79" spans="1:6">
      <c r="A79" s="44" t="s">
        <v>857</v>
      </c>
      <c r="B79" s="45" t="s">
        <v>858</v>
      </c>
      <c r="C79" s="44" t="s">
        <v>566</v>
      </c>
      <c r="D79" s="221"/>
      <c r="E79" s="45"/>
      <c r="F79" s="50"/>
    </row>
    <row r="80" spans="1:6">
      <c r="A80" s="44"/>
      <c r="B80" s="45"/>
      <c r="C80" s="44"/>
      <c r="D80" s="221"/>
      <c r="E80" s="45"/>
      <c r="F80" s="92"/>
    </row>
    <row r="81" spans="1:6">
      <c r="A81" s="44"/>
      <c r="B81" s="45"/>
      <c r="C81" s="44"/>
      <c r="D81" s="221"/>
      <c r="E81" s="45"/>
      <c r="F81" s="92"/>
    </row>
    <row r="82" spans="1:6" ht="30" customHeight="1">
      <c r="A82" s="44"/>
      <c r="B82" s="45"/>
      <c r="C82" s="44"/>
      <c r="D82" s="221"/>
      <c r="E82" s="45"/>
      <c r="F82" s="92"/>
    </row>
    <row r="83" spans="1:6" ht="30" customHeight="1">
      <c r="A83" s="44"/>
      <c r="B83" s="45"/>
      <c r="C83" s="44"/>
      <c r="D83" s="221"/>
      <c r="E83" s="45"/>
      <c r="F83" s="92"/>
    </row>
    <row r="84" spans="1:6" ht="15" customHeight="1">
      <c r="A84" s="44"/>
      <c r="B84" s="45"/>
      <c r="C84" s="44"/>
      <c r="D84" s="221"/>
      <c r="E84" s="45"/>
      <c r="F84" s="92"/>
    </row>
    <row r="85" spans="1:6">
      <c r="A85" s="44"/>
      <c r="B85" s="45"/>
      <c r="C85" s="44"/>
      <c r="D85" s="221"/>
      <c r="E85" s="45"/>
      <c r="F85" s="92"/>
    </row>
    <row r="86" spans="1:6">
      <c r="A86" s="44"/>
      <c r="B86" s="45"/>
      <c r="C86" s="44"/>
      <c r="D86" s="221"/>
      <c r="E86" s="45"/>
      <c r="F86" s="92"/>
    </row>
    <row r="87" spans="1:6">
      <c r="A87" s="44"/>
      <c r="B87" s="45"/>
      <c r="C87" s="44"/>
      <c r="D87" s="221"/>
      <c r="E87" s="45"/>
      <c r="F87" s="92"/>
    </row>
    <row r="88" spans="1:6">
      <c r="A88" s="119"/>
      <c r="B88" s="89"/>
      <c r="C88" s="81"/>
      <c r="D88" s="229"/>
      <c r="E88" s="82"/>
      <c r="F88" s="90"/>
    </row>
    <row r="89" spans="1:6">
      <c r="A89" s="278" t="s">
        <v>859</v>
      </c>
      <c r="B89" s="278"/>
      <c r="C89" s="278"/>
      <c r="D89" s="278"/>
      <c r="E89" s="278"/>
      <c r="F89" s="38"/>
    </row>
    <row r="90" spans="1:6">
      <c r="A90" s="278" t="s">
        <v>860</v>
      </c>
      <c r="B90" s="278"/>
      <c r="C90" s="278"/>
      <c r="D90" s="278"/>
      <c r="E90" s="278"/>
      <c r="F90" s="38"/>
    </row>
    <row r="91" spans="1:6">
      <c r="A91" s="164"/>
    </row>
    <row r="92" spans="1:6">
      <c r="A92" s="164"/>
    </row>
    <row r="93" spans="1:6">
      <c r="A93" s="164"/>
    </row>
    <row r="94" spans="1:6">
      <c r="A94" s="164"/>
    </row>
    <row r="95" spans="1:6">
      <c r="A95" s="164"/>
    </row>
    <row r="96" spans="1:6">
      <c r="A96" s="164"/>
    </row>
    <row r="97" spans="1:1">
      <c r="A97" s="164"/>
    </row>
    <row r="98" spans="1:1">
      <c r="A98" s="164"/>
    </row>
    <row r="99" spans="1:1">
      <c r="A99" s="164"/>
    </row>
    <row r="100" spans="1:1">
      <c r="A100" s="164"/>
    </row>
    <row r="101" spans="1:1">
      <c r="A101" s="164"/>
    </row>
    <row r="102" spans="1:1">
      <c r="A102" s="164"/>
    </row>
    <row r="103" spans="1:1">
      <c r="A103" s="164"/>
    </row>
    <row r="104" spans="1:1">
      <c r="A104" s="164"/>
    </row>
    <row r="105" spans="1:1">
      <c r="A105" s="164"/>
    </row>
    <row r="106" spans="1:1">
      <c r="A106" s="164"/>
    </row>
    <row r="107" spans="1:1">
      <c r="A107" s="164"/>
    </row>
    <row r="108" spans="1:1">
      <c r="A108" s="164"/>
    </row>
    <row r="109" spans="1:1">
      <c r="A109" s="164"/>
    </row>
    <row r="110" spans="1:1">
      <c r="A110" s="164"/>
    </row>
    <row r="111" spans="1:1">
      <c r="A111" s="164"/>
    </row>
    <row r="112" spans="1:1">
      <c r="A112" s="164"/>
    </row>
    <row r="113" spans="1:1">
      <c r="A113" s="164"/>
    </row>
    <row r="114" spans="1:1">
      <c r="A114" s="164"/>
    </row>
    <row r="115" spans="1:1">
      <c r="A115" s="164"/>
    </row>
    <row r="116" spans="1:1">
      <c r="A116" s="164"/>
    </row>
    <row r="117" spans="1:1">
      <c r="A117" s="164"/>
    </row>
    <row r="118" spans="1:1">
      <c r="A118" s="164"/>
    </row>
    <row r="119" spans="1:1">
      <c r="A119" s="164"/>
    </row>
    <row r="120" spans="1:1">
      <c r="A120" s="164"/>
    </row>
  </sheetData>
  <mergeCells count="3">
    <mergeCell ref="A89:E89"/>
    <mergeCell ref="A90:E90"/>
    <mergeCell ref="A39:E39"/>
  </mergeCells>
  <phoneticPr fontId="35" type="noConversion"/>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rowBreaks count="1" manualBreakCount="1">
    <brk id="45"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F134F-78F5-4849-BB47-F84265611033}">
  <sheetPr>
    <pageSetUpPr fitToPage="1"/>
  </sheetPr>
  <dimension ref="A1:F74"/>
  <sheetViews>
    <sheetView view="pageBreakPreview" zoomScaleNormal="110" zoomScaleSheetLayoutView="100" zoomScalePageLayoutView="40" workbookViewId="0">
      <pane ySplit="1" topLeftCell="A2" activePane="bottomLeft" state="frozen"/>
      <selection pane="bottomLeft" activeCell="I6" sqref="I6"/>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38</v>
      </c>
      <c r="B1" s="13" t="s">
        <v>39</v>
      </c>
      <c r="C1" s="13" t="s">
        <v>40</v>
      </c>
      <c r="D1" s="218" t="s">
        <v>41</v>
      </c>
      <c r="E1" s="13" t="s">
        <v>42</v>
      </c>
      <c r="F1" s="13" t="s">
        <v>43</v>
      </c>
    </row>
    <row r="2" spans="1:6">
      <c r="A2" s="44"/>
      <c r="B2" s="94"/>
      <c r="C2" s="121"/>
      <c r="D2" s="237"/>
      <c r="E2" s="94"/>
      <c r="F2" s="123"/>
    </row>
    <row r="3" spans="1:6">
      <c r="A3" s="47" t="s">
        <v>861</v>
      </c>
      <c r="B3" s="122" t="s">
        <v>862</v>
      </c>
      <c r="C3" s="132"/>
      <c r="D3" s="237"/>
      <c r="E3" s="94"/>
      <c r="F3" s="123"/>
    </row>
    <row r="4" spans="1:6">
      <c r="A4" s="47"/>
      <c r="B4" s="122" t="s">
        <v>863</v>
      </c>
      <c r="C4" s="132"/>
      <c r="D4" s="237"/>
      <c r="E4" s="94"/>
      <c r="F4" s="123"/>
    </row>
    <row r="5" spans="1:6">
      <c r="A5" s="44" t="s">
        <v>864</v>
      </c>
      <c r="B5" s="124" t="s">
        <v>865</v>
      </c>
      <c r="C5" s="125" t="s">
        <v>197</v>
      </c>
      <c r="D5" s="294">
        <f>2180-D11</f>
        <v>1982</v>
      </c>
      <c r="E5" s="94"/>
      <c r="F5" s="123"/>
    </row>
    <row r="6" spans="1:6">
      <c r="A6" s="44" t="s">
        <v>866</v>
      </c>
      <c r="B6" s="124" t="s">
        <v>867</v>
      </c>
      <c r="C6" s="125" t="s">
        <v>103</v>
      </c>
      <c r="D6" s="264"/>
      <c r="E6" s="94"/>
      <c r="F6" s="123"/>
    </row>
    <row r="7" spans="1:6">
      <c r="A7" s="44" t="s">
        <v>868</v>
      </c>
      <c r="B7" s="124" t="s">
        <v>869</v>
      </c>
      <c r="C7" s="125" t="s">
        <v>197</v>
      </c>
      <c r="D7" s="264"/>
      <c r="E7" s="94"/>
      <c r="F7" s="123"/>
    </row>
    <row r="8" spans="1:6">
      <c r="A8" s="44" t="s">
        <v>870</v>
      </c>
      <c r="B8" s="124" t="s">
        <v>871</v>
      </c>
      <c r="C8" s="125" t="s">
        <v>197</v>
      </c>
      <c r="D8" s="264"/>
      <c r="E8" s="94"/>
      <c r="F8" s="123"/>
    </row>
    <row r="9" spans="1:6">
      <c r="A9" s="44" t="s">
        <v>872</v>
      </c>
      <c r="B9" s="124" t="s">
        <v>873</v>
      </c>
      <c r="C9" s="125" t="s">
        <v>197</v>
      </c>
      <c r="D9" s="264"/>
      <c r="E9" s="94"/>
      <c r="F9" s="123"/>
    </row>
    <row r="10" spans="1:6">
      <c r="A10" s="44" t="s">
        <v>874</v>
      </c>
      <c r="B10" s="124" t="s">
        <v>875</v>
      </c>
      <c r="C10" s="125" t="s">
        <v>197</v>
      </c>
      <c r="D10" s="264">
        <f>66*3</f>
        <v>198</v>
      </c>
      <c r="E10" s="94"/>
      <c r="F10" s="123"/>
    </row>
    <row r="11" spans="1:6">
      <c r="A11" s="44" t="s">
        <v>876</v>
      </c>
      <c r="B11" s="124" t="s">
        <v>877</v>
      </c>
      <c r="C11" s="125" t="s">
        <v>197</v>
      </c>
      <c r="D11" s="294">
        <v>198</v>
      </c>
      <c r="E11" s="94"/>
      <c r="F11" s="123"/>
    </row>
    <row r="12" spans="1:6" ht="48.75" customHeight="1">
      <c r="A12" s="44" t="s">
        <v>878</v>
      </c>
      <c r="B12" s="124" t="s">
        <v>879</v>
      </c>
      <c r="C12" s="125" t="s">
        <v>197</v>
      </c>
      <c r="D12" s="264">
        <f>22*22+14*7+5*7+25*5</f>
        <v>742</v>
      </c>
      <c r="E12" s="94"/>
      <c r="F12" s="123"/>
    </row>
    <row r="13" spans="1:6">
      <c r="A13" s="44" t="s">
        <v>880</v>
      </c>
      <c r="B13" s="124" t="s">
        <v>881</v>
      </c>
      <c r="C13" s="125" t="s">
        <v>197</v>
      </c>
      <c r="D13" s="264">
        <v>66</v>
      </c>
      <c r="E13" s="94"/>
      <c r="F13" s="123"/>
    </row>
    <row r="14" spans="1:6">
      <c r="A14" s="44" t="s">
        <v>882</v>
      </c>
      <c r="B14" s="124" t="s">
        <v>883</v>
      </c>
      <c r="C14" s="125" t="s">
        <v>197</v>
      </c>
      <c r="D14" s="264"/>
      <c r="E14" s="94"/>
      <c r="F14" s="123"/>
    </row>
    <row r="15" spans="1:6">
      <c r="A15" s="44" t="s">
        <v>884</v>
      </c>
      <c r="B15" s="124" t="s">
        <v>885</v>
      </c>
      <c r="C15" s="125" t="s">
        <v>197</v>
      </c>
      <c r="D15" s="264"/>
      <c r="E15" s="94"/>
      <c r="F15" s="123"/>
    </row>
    <row r="16" spans="1:6">
      <c r="A16" s="44" t="s">
        <v>886</v>
      </c>
      <c r="B16" s="124" t="s">
        <v>887</v>
      </c>
      <c r="C16" s="125" t="s">
        <v>197</v>
      </c>
      <c r="D16" s="264"/>
      <c r="E16" s="94"/>
      <c r="F16" s="123"/>
    </row>
    <row r="17" spans="1:6">
      <c r="A17" s="44" t="s">
        <v>888</v>
      </c>
      <c r="B17" s="124" t="s">
        <v>889</v>
      </c>
      <c r="C17" s="125" t="s">
        <v>197</v>
      </c>
      <c r="D17" s="264"/>
      <c r="E17" s="94"/>
      <c r="F17" s="123"/>
    </row>
    <row r="18" spans="1:6">
      <c r="A18" s="44" t="s">
        <v>890</v>
      </c>
      <c r="B18" s="124" t="s">
        <v>891</v>
      </c>
      <c r="C18" s="125" t="s">
        <v>103</v>
      </c>
      <c r="D18" s="264">
        <v>66</v>
      </c>
      <c r="E18" s="94"/>
      <c r="F18" s="123"/>
    </row>
    <row r="19" spans="1:6">
      <c r="A19" s="44" t="s">
        <v>892</v>
      </c>
      <c r="B19" s="124" t="s">
        <v>893</v>
      </c>
      <c r="C19" s="125" t="s">
        <v>189</v>
      </c>
      <c r="D19" s="264"/>
      <c r="E19" s="94"/>
      <c r="F19" s="123"/>
    </row>
    <row r="20" spans="1:6">
      <c r="A20" s="44" t="s">
        <v>894</v>
      </c>
      <c r="B20" s="124" t="s">
        <v>895</v>
      </c>
      <c r="C20" s="125" t="s">
        <v>189</v>
      </c>
      <c r="D20" s="264">
        <v>66</v>
      </c>
      <c r="E20" s="94"/>
      <c r="F20" s="123"/>
    </row>
    <row r="21" spans="1:6">
      <c r="A21" s="44" t="s">
        <v>896</v>
      </c>
      <c r="B21" s="124" t="s">
        <v>897</v>
      </c>
      <c r="C21" s="125" t="s">
        <v>189</v>
      </c>
      <c r="D21" s="264" t="s">
        <v>192</v>
      </c>
      <c r="E21" s="94"/>
      <c r="F21" s="123"/>
    </row>
    <row r="22" spans="1:6">
      <c r="A22" s="44" t="s">
        <v>898</v>
      </c>
      <c r="B22" s="124" t="s">
        <v>899</v>
      </c>
      <c r="C22" s="125" t="s">
        <v>189</v>
      </c>
      <c r="D22" s="264"/>
      <c r="E22" s="94"/>
      <c r="F22" s="123"/>
    </row>
    <row r="23" spans="1:6" ht="24">
      <c r="A23" s="44" t="s">
        <v>900</v>
      </c>
      <c r="B23" s="124" t="s">
        <v>901</v>
      </c>
      <c r="C23" s="125" t="s">
        <v>189</v>
      </c>
      <c r="D23" s="264"/>
      <c r="E23" s="94"/>
      <c r="F23" s="123"/>
    </row>
    <row r="24" spans="1:6">
      <c r="A24" s="44" t="s">
        <v>902</v>
      </c>
      <c r="B24" s="124" t="s">
        <v>903</v>
      </c>
      <c r="C24" s="125" t="s">
        <v>103</v>
      </c>
      <c r="D24" s="264"/>
      <c r="E24" s="94"/>
      <c r="F24" s="123"/>
    </row>
    <row r="25" spans="1:6">
      <c r="A25" s="44" t="s">
        <v>904</v>
      </c>
      <c r="B25" s="124" t="s">
        <v>905</v>
      </c>
      <c r="C25" s="125" t="s">
        <v>103</v>
      </c>
      <c r="D25" s="264"/>
      <c r="E25" s="94"/>
      <c r="F25" s="123"/>
    </row>
    <row r="26" spans="1:6">
      <c r="A26" s="44"/>
      <c r="B26" s="126" t="s">
        <v>906</v>
      </c>
      <c r="C26" s="125"/>
      <c r="D26" s="264"/>
      <c r="E26" s="94"/>
      <c r="F26" s="123"/>
    </row>
    <row r="27" spans="1:6" ht="18" customHeight="1">
      <c r="A27" s="44" t="s">
        <v>907</v>
      </c>
      <c r="B27" s="124" t="s">
        <v>908</v>
      </c>
      <c r="C27" s="125" t="s">
        <v>55</v>
      </c>
      <c r="D27" s="237"/>
      <c r="E27" s="94"/>
      <c r="F27" s="123"/>
    </row>
    <row r="28" spans="1:6">
      <c r="A28" s="44" t="s">
        <v>909</v>
      </c>
      <c r="B28" s="124" t="s">
        <v>910</v>
      </c>
      <c r="C28" s="125" t="s">
        <v>208</v>
      </c>
      <c r="D28" s="237"/>
      <c r="E28" s="94"/>
      <c r="F28" s="123"/>
    </row>
    <row r="29" spans="1:6">
      <c r="A29" s="44" t="s">
        <v>911</v>
      </c>
      <c r="B29" s="124" t="s">
        <v>912</v>
      </c>
      <c r="C29" s="125" t="s">
        <v>189</v>
      </c>
      <c r="D29" s="237"/>
      <c r="E29" s="94"/>
      <c r="F29" s="123"/>
    </row>
    <row r="30" spans="1:6">
      <c r="A30" s="44" t="s">
        <v>913</v>
      </c>
      <c r="B30" s="124" t="s">
        <v>914</v>
      </c>
      <c r="C30" s="125" t="s">
        <v>189</v>
      </c>
      <c r="D30" s="237"/>
      <c r="E30" s="94"/>
      <c r="F30" s="123"/>
    </row>
    <row r="31" spans="1:6">
      <c r="A31" s="44" t="s">
        <v>915</v>
      </c>
      <c r="B31" s="124" t="s">
        <v>916</v>
      </c>
      <c r="C31" s="125" t="s">
        <v>189</v>
      </c>
      <c r="D31" s="237"/>
      <c r="E31" s="94"/>
      <c r="F31" s="123"/>
    </row>
    <row r="32" spans="1:6">
      <c r="A32" s="44" t="s">
        <v>917</v>
      </c>
      <c r="B32" s="124" t="s">
        <v>918</v>
      </c>
      <c r="C32" s="125" t="s">
        <v>919</v>
      </c>
      <c r="D32" s="237"/>
      <c r="E32" s="94"/>
      <c r="F32" s="123"/>
    </row>
    <row r="33" spans="1:6" ht="11.1" customHeight="1">
      <c r="A33" s="44"/>
      <c r="B33" s="126" t="s">
        <v>920</v>
      </c>
      <c r="C33" s="125"/>
      <c r="D33" s="237"/>
      <c r="E33" s="94"/>
      <c r="F33" s="123"/>
    </row>
    <row r="34" spans="1:6" ht="30" customHeight="1">
      <c r="A34" s="44" t="s">
        <v>921</v>
      </c>
      <c r="B34" s="124" t="s">
        <v>922</v>
      </c>
      <c r="C34" s="125" t="s">
        <v>197</v>
      </c>
      <c r="D34" s="237"/>
      <c r="E34" s="94"/>
      <c r="F34" s="123"/>
    </row>
    <row r="35" spans="1:6" ht="21" customHeight="1">
      <c r="A35" s="44" t="s">
        <v>923</v>
      </c>
      <c r="B35" s="124" t="s">
        <v>924</v>
      </c>
      <c r="C35" s="125" t="s">
        <v>246</v>
      </c>
      <c r="D35" s="237"/>
      <c r="E35" s="94"/>
      <c r="F35" s="123"/>
    </row>
    <row r="36" spans="1:6" ht="24">
      <c r="A36" s="44" t="s">
        <v>925</v>
      </c>
      <c r="B36" s="124" t="s">
        <v>926</v>
      </c>
      <c r="C36" s="125" t="s">
        <v>77</v>
      </c>
      <c r="D36" s="237"/>
      <c r="E36" s="94"/>
      <c r="F36" s="123"/>
    </row>
    <row r="37" spans="1:6">
      <c r="A37" s="44" t="s">
        <v>927</v>
      </c>
      <c r="B37" s="124" t="s">
        <v>928</v>
      </c>
      <c r="C37" s="125" t="s">
        <v>189</v>
      </c>
      <c r="D37" s="237"/>
      <c r="E37" s="94"/>
      <c r="F37" s="123"/>
    </row>
    <row r="38" spans="1:6" ht="33" customHeight="1">
      <c r="A38" s="44" t="s">
        <v>929</v>
      </c>
      <c r="B38" s="124" t="s">
        <v>930</v>
      </c>
      <c r="C38" s="125" t="s">
        <v>189</v>
      </c>
      <c r="D38" s="237"/>
      <c r="E38" s="94"/>
      <c r="F38" s="123"/>
    </row>
    <row r="39" spans="1:6">
      <c r="A39" s="44"/>
      <c r="B39" s="126" t="s">
        <v>931</v>
      </c>
      <c r="C39" s="125"/>
      <c r="D39" s="237"/>
      <c r="E39" s="94"/>
      <c r="F39" s="123"/>
    </row>
    <row r="40" spans="1:6">
      <c r="A40" s="44" t="s">
        <v>932</v>
      </c>
      <c r="B40" s="124" t="s">
        <v>933</v>
      </c>
      <c r="C40" s="125" t="s">
        <v>189</v>
      </c>
      <c r="D40" s="237"/>
      <c r="E40" s="94"/>
      <c r="F40" s="123"/>
    </row>
    <row r="41" spans="1:6" ht="30" customHeight="1">
      <c r="A41" s="44" t="s">
        <v>934</v>
      </c>
      <c r="B41" s="124" t="s">
        <v>935</v>
      </c>
      <c r="C41" s="125" t="s">
        <v>197</v>
      </c>
      <c r="D41" s="237"/>
      <c r="E41" s="94"/>
      <c r="F41" s="123"/>
    </row>
    <row r="42" spans="1:6">
      <c r="A42" s="44" t="s">
        <v>936</v>
      </c>
      <c r="B42" s="124" t="s">
        <v>937</v>
      </c>
      <c r="C42" s="125" t="s">
        <v>189</v>
      </c>
      <c r="D42" s="237"/>
      <c r="E42" s="94"/>
      <c r="F42" s="123"/>
    </row>
    <row r="43" spans="1:6">
      <c r="A43" s="119" t="s">
        <v>938</v>
      </c>
      <c r="B43" s="127" t="s">
        <v>939</v>
      </c>
      <c r="C43" s="128" t="s">
        <v>103</v>
      </c>
      <c r="D43" s="238"/>
      <c r="E43" s="129"/>
      <c r="F43" s="130"/>
    </row>
    <row r="44" spans="1:6">
      <c r="A44" s="278" t="s">
        <v>940</v>
      </c>
      <c r="B44" s="278"/>
      <c r="C44" s="278"/>
      <c r="D44" s="278"/>
      <c r="E44" s="278"/>
      <c r="F44" s="38"/>
    </row>
    <row r="45" spans="1:6">
      <c r="A45" s="164"/>
    </row>
    <row r="46" spans="1:6">
      <c r="A46" s="164"/>
    </row>
    <row r="47" spans="1:6">
      <c r="A47" s="164"/>
    </row>
    <row r="48" spans="1:6">
      <c r="A48" s="164"/>
    </row>
    <row r="49" spans="1:1">
      <c r="A49" s="164"/>
    </row>
    <row r="50" spans="1:1">
      <c r="A50" s="164"/>
    </row>
    <row r="51" spans="1:1">
      <c r="A51" s="164"/>
    </row>
    <row r="52" spans="1:1">
      <c r="A52" s="164"/>
    </row>
    <row r="53" spans="1:1">
      <c r="A53" s="164"/>
    </row>
    <row r="54" spans="1:1">
      <c r="A54" s="164"/>
    </row>
    <row r="55" spans="1:1">
      <c r="A55" s="164"/>
    </row>
    <row r="56" spans="1:1">
      <c r="A56" s="164"/>
    </row>
    <row r="57" spans="1:1">
      <c r="A57" s="164"/>
    </row>
    <row r="58" spans="1:1">
      <c r="A58" s="164"/>
    </row>
    <row r="59" spans="1:1">
      <c r="A59" s="164"/>
    </row>
    <row r="60" spans="1:1">
      <c r="A60" s="164"/>
    </row>
    <row r="61" spans="1:1">
      <c r="A61" s="164"/>
    </row>
    <row r="62" spans="1:1">
      <c r="A62" s="164"/>
    </row>
    <row r="63" spans="1:1">
      <c r="A63" s="164"/>
    </row>
    <row r="64" spans="1:1">
      <c r="A64" s="164"/>
    </row>
    <row r="65" spans="1:1">
      <c r="A65" s="164"/>
    </row>
    <row r="66" spans="1:1">
      <c r="A66" s="164"/>
    </row>
    <row r="67" spans="1:1">
      <c r="A67" s="164"/>
    </row>
    <row r="68" spans="1:1">
      <c r="A68" s="164"/>
    </row>
    <row r="69" spans="1:1">
      <c r="A69" s="164"/>
    </row>
    <row r="70" spans="1:1">
      <c r="A70" s="164"/>
    </row>
    <row r="71" spans="1:1">
      <c r="A71" s="164"/>
    </row>
    <row r="72" spans="1:1">
      <c r="A72" s="164"/>
    </row>
    <row r="73" spans="1:1">
      <c r="A73" s="164"/>
    </row>
    <row r="74" spans="1:1">
      <c r="A74" s="164"/>
    </row>
  </sheetData>
  <mergeCells count="1">
    <mergeCell ref="A44:E44"/>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338EC-8D65-426C-B8AB-B23639A1F4F2}">
  <sheetPr>
    <pageSetUpPr fitToPage="1"/>
  </sheetPr>
  <dimension ref="A1:F62"/>
  <sheetViews>
    <sheetView view="pageBreakPreview" zoomScale="85" zoomScaleNormal="110" zoomScaleSheetLayoutView="85" zoomScalePageLayoutView="40" workbookViewId="0">
      <pane ySplit="1" topLeftCell="A2" activePane="bottomLeft" state="frozen"/>
      <selection pane="bottomLeft" activeCell="M9" sqref="M9"/>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38</v>
      </c>
      <c r="B1" s="13" t="s">
        <v>39</v>
      </c>
      <c r="C1" s="13" t="s">
        <v>40</v>
      </c>
      <c r="D1" s="218" t="s">
        <v>41</v>
      </c>
      <c r="E1" s="13" t="s">
        <v>42</v>
      </c>
      <c r="F1" s="13" t="s">
        <v>43</v>
      </c>
    </row>
    <row r="2" spans="1:6">
      <c r="A2" s="44"/>
      <c r="B2" s="45"/>
      <c r="C2" s="44"/>
      <c r="D2" s="221"/>
      <c r="E2" s="45"/>
      <c r="F2" s="45"/>
    </row>
    <row r="3" spans="1:6" ht="21.75" customHeight="1">
      <c r="A3" s="47" t="s">
        <v>941</v>
      </c>
      <c r="B3" s="74" t="s">
        <v>942</v>
      </c>
      <c r="C3" s="75"/>
      <c r="D3" s="221"/>
      <c r="E3" s="45"/>
      <c r="F3" s="45"/>
    </row>
    <row r="4" spans="1:6" ht="24">
      <c r="A4" s="44" t="s">
        <v>943</v>
      </c>
      <c r="B4" s="52" t="s">
        <v>944</v>
      </c>
      <c r="C4" s="49" t="s">
        <v>103</v>
      </c>
      <c r="D4" s="263">
        <f>'Sec I'!D18</f>
        <v>66</v>
      </c>
      <c r="E4" s="45"/>
      <c r="F4" s="50"/>
    </row>
    <row r="5" spans="1:6" ht="23.25" customHeight="1">
      <c r="A5" s="44" t="s">
        <v>945</v>
      </c>
      <c r="B5" s="52" t="s">
        <v>946</v>
      </c>
      <c r="C5" s="49" t="s">
        <v>103</v>
      </c>
      <c r="D5" s="221"/>
      <c r="E5" s="45"/>
      <c r="F5" s="50"/>
    </row>
    <row r="6" spans="1:6" ht="27.95" customHeight="1">
      <c r="A6" s="44" t="s">
        <v>947</v>
      </c>
      <c r="B6" s="52" t="s">
        <v>948</v>
      </c>
      <c r="C6" s="49" t="s">
        <v>103</v>
      </c>
      <c r="D6" s="221"/>
      <c r="E6" s="45"/>
      <c r="F6" s="50"/>
    </row>
    <row r="7" spans="1:6">
      <c r="A7" s="44" t="s">
        <v>949</v>
      </c>
      <c r="B7" s="52" t="s">
        <v>950</v>
      </c>
      <c r="C7" s="49" t="s">
        <v>189</v>
      </c>
      <c r="D7" s="221"/>
      <c r="E7" s="45"/>
      <c r="F7" s="50"/>
    </row>
    <row r="8" spans="1:6" ht="24">
      <c r="A8" s="44" t="s">
        <v>951</v>
      </c>
      <c r="B8" s="52" t="s">
        <v>952</v>
      </c>
      <c r="C8" s="49" t="s">
        <v>189</v>
      </c>
      <c r="D8" s="221"/>
      <c r="E8" s="45"/>
      <c r="F8" s="50"/>
    </row>
    <row r="9" spans="1:6">
      <c r="A9" s="44" t="s">
        <v>953</v>
      </c>
      <c r="B9" s="52" t="s">
        <v>954</v>
      </c>
      <c r="C9" s="49" t="s">
        <v>208</v>
      </c>
      <c r="D9" s="221"/>
      <c r="E9" s="45"/>
      <c r="F9" s="50"/>
    </row>
    <row r="10" spans="1:6" ht="24.95" customHeight="1">
      <c r="A10" s="44" t="s">
        <v>955</v>
      </c>
      <c r="B10" s="52" t="s">
        <v>956</v>
      </c>
      <c r="C10" s="49" t="s">
        <v>189</v>
      </c>
      <c r="D10" s="221"/>
      <c r="E10" s="45"/>
      <c r="F10" s="50"/>
    </row>
    <row r="11" spans="1:6" ht="27" customHeight="1">
      <c r="A11" s="44" t="s">
        <v>957</v>
      </c>
      <c r="B11" s="52" t="s">
        <v>958</v>
      </c>
      <c r="C11" s="49" t="s">
        <v>189</v>
      </c>
      <c r="D11" s="221"/>
      <c r="E11" s="45"/>
      <c r="F11" s="50"/>
    </row>
    <row r="12" spans="1:6" ht="15.95" customHeight="1">
      <c r="A12" s="44"/>
      <c r="B12" s="74" t="s">
        <v>959</v>
      </c>
      <c r="C12" s="49"/>
      <c r="D12" s="221"/>
      <c r="E12" s="45"/>
      <c r="F12" s="50"/>
    </row>
    <row r="13" spans="1:6">
      <c r="A13" s="44" t="s">
        <v>960</v>
      </c>
      <c r="B13" s="52" t="s">
        <v>961</v>
      </c>
      <c r="C13" s="49" t="s">
        <v>189</v>
      </c>
      <c r="D13" s="263">
        <v>3</v>
      </c>
      <c r="E13" s="45"/>
      <c r="F13" s="50"/>
    </row>
    <row r="14" spans="1:6" ht="24">
      <c r="A14" s="44" t="s">
        <v>962</v>
      </c>
      <c r="B14" s="52" t="s">
        <v>963</v>
      </c>
      <c r="C14" s="49" t="s">
        <v>189</v>
      </c>
      <c r="D14" s="263">
        <f>66*3</f>
        <v>198</v>
      </c>
      <c r="E14" s="45"/>
      <c r="F14" s="50"/>
    </row>
    <row r="15" spans="1:6" ht="30" customHeight="1">
      <c r="A15" s="44" t="s">
        <v>964</v>
      </c>
      <c r="B15" s="52" t="s">
        <v>965</v>
      </c>
      <c r="C15" s="49" t="s">
        <v>189</v>
      </c>
      <c r="D15" s="221"/>
      <c r="E15" s="45"/>
      <c r="F15" s="50"/>
    </row>
    <row r="16" spans="1:6" ht="24">
      <c r="A16" s="44" t="s">
        <v>966</v>
      </c>
      <c r="B16" s="52" t="s">
        <v>967</v>
      </c>
      <c r="C16" s="49" t="s">
        <v>189</v>
      </c>
      <c r="D16" s="221"/>
      <c r="E16" s="45"/>
      <c r="F16" s="50"/>
    </row>
    <row r="17" spans="1:6" ht="30" customHeight="1">
      <c r="A17" s="44" t="s">
        <v>968</v>
      </c>
      <c r="B17" s="52" t="s">
        <v>969</v>
      </c>
      <c r="C17" s="49" t="s">
        <v>189</v>
      </c>
      <c r="D17" s="221"/>
      <c r="E17" s="45"/>
      <c r="F17" s="50"/>
    </row>
    <row r="18" spans="1:6" ht="36">
      <c r="A18" s="44" t="s">
        <v>970</v>
      </c>
      <c r="B18" s="52" t="s">
        <v>971</v>
      </c>
      <c r="C18" s="49" t="s">
        <v>189</v>
      </c>
      <c r="D18" s="221"/>
      <c r="E18" s="45"/>
      <c r="F18" s="50"/>
    </row>
    <row r="19" spans="1:6">
      <c r="A19" s="44" t="s">
        <v>972</v>
      </c>
      <c r="B19" s="52" t="s">
        <v>973</v>
      </c>
      <c r="C19" s="49" t="s">
        <v>208</v>
      </c>
      <c r="D19" s="221"/>
      <c r="E19" s="45"/>
      <c r="F19" s="50"/>
    </row>
    <row r="20" spans="1:6" ht="30" customHeight="1">
      <c r="A20" s="44" t="s">
        <v>974</v>
      </c>
      <c r="B20" s="52" t="s">
        <v>975</v>
      </c>
      <c r="C20" s="49" t="s">
        <v>189</v>
      </c>
      <c r="D20" s="221"/>
      <c r="E20" s="45"/>
      <c r="F20" s="50"/>
    </row>
    <row r="21" spans="1:6" ht="30" customHeight="1">
      <c r="A21" s="44" t="s">
        <v>976</v>
      </c>
      <c r="B21" s="52" t="s">
        <v>977</v>
      </c>
      <c r="C21" s="49" t="s">
        <v>189</v>
      </c>
      <c r="D21" s="263">
        <f>D14/3</f>
        <v>66</v>
      </c>
      <c r="E21" s="45"/>
      <c r="F21" s="50"/>
    </row>
    <row r="22" spans="1:6" ht="18" customHeight="1">
      <c r="A22" s="44" t="s">
        <v>978</v>
      </c>
      <c r="B22" s="52" t="s">
        <v>979</v>
      </c>
      <c r="C22" s="44" t="s">
        <v>55</v>
      </c>
      <c r="D22" s="221"/>
      <c r="E22" s="45"/>
      <c r="F22" s="50"/>
    </row>
    <row r="23" spans="1:6">
      <c r="A23" s="44" t="s">
        <v>980</v>
      </c>
      <c r="B23" s="52" t="s">
        <v>981</v>
      </c>
      <c r="C23" s="49" t="s">
        <v>189</v>
      </c>
      <c r="D23" s="221"/>
      <c r="E23" s="45"/>
      <c r="F23" s="50"/>
    </row>
    <row r="24" spans="1:6" ht="17.100000000000001" customHeight="1">
      <c r="A24" s="44" t="s">
        <v>982</v>
      </c>
      <c r="B24" s="52" t="s">
        <v>983</v>
      </c>
      <c r="C24" s="75" t="s">
        <v>103</v>
      </c>
      <c r="D24" s="221"/>
      <c r="E24" s="45"/>
      <c r="F24" s="50"/>
    </row>
    <row r="25" spans="1:6" ht="30" customHeight="1">
      <c r="A25" s="44" t="s">
        <v>984</v>
      </c>
      <c r="B25" s="52" t="s">
        <v>985</v>
      </c>
      <c r="C25" s="44" t="s">
        <v>566</v>
      </c>
      <c r="D25" s="221"/>
      <c r="E25" s="45"/>
      <c r="F25" s="50"/>
    </row>
    <row r="26" spans="1:6">
      <c r="A26" s="44"/>
      <c r="B26" s="74" t="s">
        <v>986</v>
      </c>
      <c r="C26" s="49"/>
      <c r="D26" s="221"/>
      <c r="E26" s="45"/>
      <c r="F26" s="50"/>
    </row>
    <row r="27" spans="1:6">
      <c r="A27" s="44" t="s">
        <v>987</v>
      </c>
      <c r="B27" s="52" t="s">
        <v>988</v>
      </c>
      <c r="C27" s="49" t="s">
        <v>189</v>
      </c>
      <c r="D27" s="221"/>
      <c r="E27" s="45"/>
      <c r="F27" s="50"/>
    </row>
    <row r="28" spans="1:6">
      <c r="A28" s="44" t="s">
        <v>989</v>
      </c>
      <c r="B28" s="52" t="s">
        <v>990</v>
      </c>
      <c r="C28" s="49" t="s">
        <v>189</v>
      </c>
      <c r="D28" s="221"/>
      <c r="E28" s="45"/>
      <c r="F28" s="50"/>
    </row>
    <row r="29" spans="1:6" ht="24.95" customHeight="1">
      <c r="A29" s="44" t="s">
        <v>991</v>
      </c>
      <c r="B29" s="52" t="s">
        <v>992</v>
      </c>
      <c r="C29" s="49" t="s">
        <v>189</v>
      </c>
      <c r="D29" s="221"/>
      <c r="E29" s="45"/>
      <c r="F29" s="50"/>
    </row>
    <row r="30" spans="1:6" ht="26.1" customHeight="1">
      <c r="A30" s="44" t="s">
        <v>993</v>
      </c>
      <c r="B30" s="52" t="s">
        <v>994</v>
      </c>
      <c r="C30" s="49" t="s">
        <v>189</v>
      </c>
      <c r="D30" s="221"/>
      <c r="E30" s="45"/>
      <c r="F30" s="50"/>
    </row>
    <row r="31" spans="1:6">
      <c r="A31" s="119"/>
      <c r="B31" s="89"/>
      <c r="C31" s="81"/>
      <c r="D31" s="229"/>
      <c r="E31" s="82"/>
      <c r="F31" s="90"/>
    </row>
    <row r="32" spans="1:6">
      <c r="A32" s="278" t="s">
        <v>995</v>
      </c>
      <c r="B32" s="278"/>
      <c r="C32" s="278"/>
      <c r="D32" s="278"/>
      <c r="E32" s="278"/>
      <c r="F32" s="38"/>
    </row>
    <row r="33" spans="1:1">
      <c r="A33" s="164"/>
    </row>
    <row r="34" spans="1:1">
      <c r="A34" s="164"/>
    </row>
    <row r="35" spans="1:1">
      <c r="A35" s="164"/>
    </row>
    <row r="36" spans="1:1">
      <c r="A36" s="164"/>
    </row>
    <row r="37" spans="1:1">
      <c r="A37" s="164"/>
    </row>
    <row r="38" spans="1:1">
      <c r="A38" s="164"/>
    </row>
    <row r="39" spans="1:1">
      <c r="A39" s="164"/>
    </row>
    <row r="40" spans="1:1">
      <c r="A40" s="164"/>
    </row>
    <row r="41" spans="1:1">
      <c r="A41" s="164"/>
    </row>
    <row r="42" spans="1:1">
      <c r="A42" s="164"/>
    </row>
    <row r="43" spans="1:1">
      <c r="A43" s="164"/>
    </row>
    <row r="44" spans="1:1">
      <c r="A44" s="164"/>
    </row>
    <row r="45" spans="1:1">
      <c r="A45" s="164"/>
    </row>
    <row r="46" spans="1:1">
      <c r="A46" s="164"/>
    </row>
    <row r="47" spans="1:1">
      <c r="A47" s="164"/>
    </row>
    <row r="48" spans="1:1">
      <c r="A48" s="164"/>
    </row>
    <row r="49" spans="1:1">
      <c r="A49" s="164"/>
    </row>
    <row r="50" spans="1:1">
      <c r="A50" s="164"/>
    </row>
    <row r="51" spans="1:1">
      <c r="A51" s="164"/>
    </row>
    <row r="52" spans="1:1">
      <c r="A52" s="164"/>
    </row>
    <row r="53" spans="1:1">
      <c r="A53" s="164"/>
    </row>
    <row r="54" spans="1:1">
      <c r="A54" s="164"/>
    </row>
    <row r="55" spans="1:1">
      <c r="A55" s="164"/>
    </row>
    <row r="56" spans="1:1">
      <c r="A56" s="164"/>
    </row>
    <row r="57" spans="1:1">
      <c r="A57" s="164"/>
    </row>
    <row r="58" spans="1:1">
      <c r="A58" s="164"/>
    </row>
    <row r="59" spans="1:1">
      <c r="A59" s="164"/>
    </row>
    <row r="60" spans="1:1">
      <c r="A60" s="164"/>
    </row>
    <row r="61" spans="1:1">
      <c r="A61" s="164"/>
    </row>
    <row r="62" spans="1:1">
      <c r="A62" s="164"/>
    </row>
  </sheetData>
  <mergeCells count="1">
    <mergeCell ref="A32:E32"/>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BC3F2-57AB-424D-9738-46091251C586}">
  <sheetPr>
    <pageSetUpPr fitToPage="1"/>
  </sheetPr>
  <dimension ref="A1:F170"/>
  <sheetViews>
    <sheetView view="pageBreakPreview" zoomScale="85" zoomScaleNormal="110" zoomScaleSheetLayoutView="85" zoomScalePageLayoutView="40" workbookViewId="0">
      <pane ySplit="1" topLeftCell="A150" activePane="bottomLeft" state="frozen"/>
      <selection pane="bottomLeft" activeCell="J22" sqref="J22"/>
    </sheetView>
  </sheetViews>
  <sheetFormatPr defaultColWidth="8.85546875" defaultRowHeight="15"/>
  <cols>
    <col min="1" max="1" width="11.7109375" style="166" customWidth="1"/>
    <col min="2" max="2" width="66" style="165" customWidth="1"/>
    <col min="3" max="3" width="11.42578125" style="12" customWidth="1"/>
    <col min="4" max="4" width="10.28515625" style="225" bestFit="1" customWidth="1"/>
    <col min="5" max="6" width="11.42578125" customWidth="1"/>
  </cols>
  <sheetData>
    <row r="1" spans="1:6" ht="22.5" customHeight="1">
      <c r="A1" s="13" t="s">
        <v>38</v>
      </c>
      <c r="B1" s="13" t="s">
        <v>39</v>
      </c>
      <c r="C1" s="13" t="s">
        <v>40</v>
      </c>
      <c r="D1" s="218" t="s">
        <v>41</v>
      </c>
      <c r="E1" s="13" t="s">
        <v>42</v>
      </c>
      <c r="F1" s="13" t="s">
        <v>43</v>
      </c>
    </row>
    <row r="2" spans="1:6">
      <c r="A2" s="44"/>
      <c r="B2" s="45"/>
      <c r="C2" s="44"/>
      <c r="D2" s="221"/>
      <c r="E2" s="45"/>
      <c r="F2" s="45"/>
    </row>
    <row r="3" spans="1:6">
      <c r="A3" s="47" t="s">
        <v>996</v>
      </c>
      <c r="B3" s="74" t="s">
        <v>997</v>
      </c>
      <c r="C3" s="44"/>
      <c r="D3" s="221"/>
      <c r="E3" s="45"/>
      <c r="F3" s="45"/>
    </row>
    <row r="4" spans="1:6">
      <c r="A4" s="47" t="s">
        <v>998</v>
      </c>
      <c r="B4" s="74" t="s">
        <v>999</v>
      </c>
      <c r="C4" s="44"/>
      <c r="D4" s="221"/>
      <c r="E4" s="45"/>
      <c r="F4" s="72"/>
    </row>
    <row r="5" spans="1:6">
      <c r="A5" s="44" t="s">
        <v>1000</v>
      </c>
      <c r="B5" s="52" t="s">
        <v>1001</v>
      </c>
      <c r="C5" s="44" t="s">
        <v>189</v>
      </c>
      <c r="D5" s="263">
        <v>600</v>
      </c>
      <c r="E5" s="45"/>
      <c r="F5" s="72"/>
    </row>
    <row r="6" spans="1:6">
      <c r="A6" s="44" t="s">
        <v>1002</v>
      </c>
      <c r="B6" s="52" t="s">
        <v>1003</v>
      </c>
      <c r="C6" s="44" t="s">
        <v>189</v>
      </c>
      <c r="D6" s="263">
        <v>400</v>
      </c>
      <c r="E6" s="45"/>
      <c r="F6" s="72"/>
    </row>
    <row r="7" spans="1:6">
      <c r="A7" s="44" t="s">
        <v>1004</v>
      </c>
      <c r="B7" s="52" t="s">
        <v>1005</v>
      </c>
      <c r="C7" s="44" t="s">
        <v>189</v>
      </c>
      <c r="D7" s="221"/>
      <c r="E7" s="45"/>
      <c r="F7" s="72"/>
    </row>
    <row r="8" spans="1:6">
      <c r="A8" s="44" t="s">
        <v>1006</v>
      </c>
      <c r="B8" s="52" t="s">
        <v>1007</v>
      </c>
      <c r="C8" s="44" t="s">
        <v>189</v>
      </c>
      <c r="D8" s="221"/>
      <c r="E8" s="45"/>
      <c r="F8" s="72"/>
    </row>
    <row r="9" spans="1:6">
      <c r="A9" s="44" t="s">
        <v>1008</v>
      </c>
      <c r="B9" s="52" t="s">
        <v>1009</v>
      </c>
      <c r="C9" s="44" t="s">
        <v>189</v>
      </c>
      <c r="D9" s="221"/>
      <c r="E9" s="45"/>
      <c r="F9" s="72"/>
    </row>
    <row r="10" spans="1:6">
      <c r="A10" s="44" t="s">
        <v>1010</v>
      </c>
      <c r="B10" s="52" t="s">
        <v>1011</v>
      </c>
      <c r="C10" s="44" t="s">
        <v>189</v>
      </c>
      <c r="D10" s="263">
        <v>120</v>
      </c>
      <c r="E10" s="45"/>
      <c r="F10" s="72"/>
    </row>
    <row r="11" spans="1:6">
      <c r="A11" s="44" t="s">
        <v>1012</v>
      </c>
      <c r="B11" s="52" t="s">
        <v>1013</v>
      </c>
      <c r="C11" s="44" t="s">
        <v>189</v>
      </c>
      <c r="D11" s="221"/>
      <c r="E11" s="45"/>
      <c r="F11" s="72"/>
    </row>
    <row r="12" spans="1:6">
      <c r="A12" s="44" t="s">
        <v>1014</v>
      </c>
      <c r="B12" s="52" t="s">
        <v>1015</v>
      </c>
      <c r="C12" s="44" t="s">
        <v>189</v>
      </c>
      <c r="D12" s="221"/>
      <c r="E12" s="45"/>
      <c r="F12" s="72"/>
    </row>
    <row r="13" spans="1:6">
      <c r="A13" s="44" t="s">
        <v>1016</v>
      </c>
      <c r="B13" s="52" t="s">
        <v>1017</v>
      </c>
      <c r="C13" s="44" t="s">
        <v>189</v>
      </c>
      <c r="D13" s="263">
        <v>260</v>
      </c>
      <c r="E13" s="45"/>
      <c r="F13" s="72"/>
    </row>
    <row r="14" spans="1:6">
      <c r="A14" s="44" t="s">
        <v>1018</v>
      </c>
      <c r="B14" s="52" t="s">
        <v>1019</v>
      </c>
      <c r="C14" s="44" t="s">
        <v>189</v>
      </c>
      <c r="D14" s="221"/>
      <c r="E14" s="45"/>
      <c r="F14" s="72"/>
    </row>
    <row r="15" spans="1:6">
      <c r="A15" s="44" t="s">
        <v>1020</v>
      </c>
      <c r="B15" s="52" t="s">
        <v>1021</v>
      </c>
      <c r="C15" s="44" t="s">
        <v>189</v>
      </c>
      <c r="D15" s="221"/>
      <c r="E15" s="45"/>
      <c r="F15" s="72"/>
    </row>
    <row r="16" spans="1:6">
      <c r="A16" s="44" t="s">
        <v>1022</v>
      </c>
      <c r="B16" s="52" t="s">
        <v>1023</v>
      </c>
      <c r="C16" s="44" t="s">
        <v>189</v>
      </c>
      <c r="D16" s="263">
        <v>225</v>
      </c>
      <c r="E16" s="45"/>
      <c r="F16" s="72"/>
    </row>
    <row r="17" spans="1:6">
      <c r="A17" s="47" t="s">
        <v>1024</v>
      </c>
      <c r="B17" s="74" t="s">
        <v>1025</v>
      </c>
      <c r="C17" s="49"/>
      <c r="D17" s="221"/>
      <c r="E17" s="45"/>
      <c r="F17" s="72"/>
    </row>
    <row r="18" spans="1:6">
      <c r="A18" s="44" t="s">
        <v>1026</v>
      </c>
      <c r="B18" s="52" t="s">
        <v>1027</v>
      </c>
      <c r="C18" s="49" t="s">
        <v>189</v>
      </c>
      <c r="D18" s="221"/>
      <c r="E18" s="45"/>
      <c r="F18" s="72"/>
    </row>
    <row r="19" spans="1:6">
      <c r="A19" s="44" t="s">
        <v>1028</v>
      </c>
      <c r="B19" s="52" t="s">
        <v>1029</v>
      </c>
      <c r="C19" s="49" t="s">
        <v>189</v>
      </c>
      <c r="D19" s="263">
        <v>50</v>
      </c>
      <c r="E19" s="45"/>
      <c r="F19" s="72"/>
    </row>
    <row r="20" spans="1:6">
      <c r="A20" s="44" t="s">
        <v>1030</v>
      </c>
      <c r="B20" s="52" t="s">
        <v>1031</v>
      </c>
      <c r="C20" s="49" t="s">
        <v>189</v>
      </c>
      <c r="D20" s="221"/>
      <c r="E20" s="45"/>
      <c r="F20" s="72"/>
    </row>
    <row r="21" spans="1:6">
      <c r="A21" s="44" t="s">
        <v>1032</v>
      </c>
      <c r="B21" s="52" t="s">
        <v>1033</v>
      </c>
      <c r="C21" s="49" t="s">
        <v>189</v>
      </c>
      <c r="D21" s="221"/>
      <c r="E21" s="45"/>
      <c r="F21" s="72"/>
    </row>
    <row r="22" spans="1:6">
      <c r="A22" s="44" t="s">
        <v>1034</v>
      </c>
      <c r="B22" s="52" t="s">
        <v>1035</v>
      </c>
      <c r="C22" s="49" t="s">
        <v>189</v>
      </c>
      <c r="D22" s="221"/>
      <c r="E22" s="45"/>
      <c r="F22" s="72"/>
    </row>
    <row r="23" spans="1:6">
      <c r="A23" s="44" t="s">
        <v>1036</v>
      </c>
      <c r="B23" s="52" t="s">
        <v>1037</v>
      </c>
      <c r="C23" s="49" t="s">
        <v>189</v>
      </c>
      <c r="D23" s="221"/>
      <c r="E23" s="45"/>
      <c r="F23" s="72"/>
    </row>
    <row r="24" spans="1:6">
      <c r="A24" s="44" t="s">
        <v>1038</v>
      </c>
      <c r="B24" s="52" t="s">
        <v>1039</v>
      </c>
      <c r="C24" s="49" t="s">
        <v>189</v>
      </c>
      <c r="D24" s="221"/>
      <c r="E24" s="45"/>
      <c r="F24" s="72"/>
    </row>
    <row r="25" spans="1:6">
      <c r="A25" s="44" t="s">
        <v>1040</v>
      </c>
      <c r="B25" s="52" t="s">
        <v>1041</v>
      </c>
      <c r="C25" s="49" t="s">
        <v>189</v>
      </c>
      <c r="D25" s="221"/>
      <c r="E25" s="45"/>
      <c r="F25" s="72"/>
    </row>
    <row r="26" spans="1:6">
      <c r="A26" s="44" t="s">
        <v>1042</v>
      </c>
      <c r="B26" s="52" t="s">
        <v>1043</v>
      </c>
      <c r="C26" s="49" t="s">
        <v>189</v>
      </c>
      <c r="D26" s="221"/>
      <c r="E26" s="45"/>
      <c r="F26" s="72"/>
    </row>
    <row r="27" spans="1:6">
      <c r="A27" s="44" t="s">
        <v>1044</v>
      </c>
      <c r="B27" s="52" t="s">
        <v>1045</v>
      </c>
      <c r="C27" s="49" t="s">
        <v>189</v>
      </c>
      <c r="D27" s="221"/>
      <c r="E27" s="45"/>
      <c r="F27" s="72"/>
    </row>
    <row r="28" spans="1:6">
      <c r="A28" s="44" t="s">
        <v>1046</v>
      </c>
      <c r="B28" s="52" t="s">
        <v>1047</v>
      </c>
      <c r="C28" s="49" t="s">
        <v>189</v>
      </c>
      <c r="D28" s="221"/>
      <c r="E28" s="45"/>
      <c r="F28" s="72"/>
    </row>
    <row r="29" spans="1:6">
      <c r="A29" s="44" t="s">
        <v>1048</v>
      </c>
      <c r="B29" s="52" t="s">
        <v>1049</v>
      </c>
      <c r="C29" s="49" t="s">
        <v>189</v>
      </c>
      <c r="D29" s="221"/>
      <c r="E29" s="45"/>
      <c r="F29" s="72"/>
    </row>
    <row r="30" spans="1:6">
      <c r="A30" s="44" t="s">
        <v>1050</v>
      </c>
      <c r="B30" s="52" t="s">
        <v>1051</v>
      </c>
      <c r="C30" s="49" t="s">
        <v>189</v>
      </c>
      <c r="D30" s="221"/>
      <c r="E30" s="45"/>
      <c r="F30" s="72"/>
    </row>
    <row r="31" spans="1:6">
      <c r="A31" s="44" t="s">
        <v>1052</v>
      </c>
      <c r="B31" s="52" t="s">
        <v>1053</v>
      </c>
      <c r="C31" s="49" t="s">
        <v>189</v>
      </c>
      <c r="D31" s="221"/>
      <c r="E31" s="45"/>
      <c r="F31" s="72"/>
    </row>
    <row r="32" spans="1:6">
      <c r="A32" s="44" t="s">
        <v>1054</v>
      </c>
      <c r="B32" s="124" t="s">
        <v>1055</v>
      </c>
      <c r="C32" s="49" t="s">
        <v>189</v>
      </c>
      <c r="D32" s="263"/>
      <c r="E32" s="45"/>
      <c r="F32" s="72"/>
    </row>
    <row r="33" spans="1:6">
      <c r="A33" s="44" t="s">
        <v>1056</v>
      </c>
      <c r="B33" s="124" t="s">
        <v>1057</v>
      </c>
      <c r="C33" s="49" t="s">
        <v>189</v>
      </c>
      <c r="D33" s="263">
        <v>35</v>
      </c>
      <c r="E33" s="45"/>
      <c r="F33" s="72"/>
    </row>
    <row r="34" spans="1:6">
      <c r="A34" s="44" t="s">
        <v>1058</v>
      </c>
      <c r="B34" s="124" t="s">
        <v>1059</v>
      </c>
      <c r="C34" s="49" t="s">
        <v>189</v>
      </c>
      <c r="D34" s="263"/>
      <c r="E34" s="45"/>
      <c r="F34" s="72"/>
    </row>
    <row r="35" spans="1:6">
      <c r="A35" s="44" t="s">
        <v>1060</v>
      </c>
      <c r="B35" s="124" t="s">
        <v>1061</v>
      </c>
      <c r="C35" s="49" t="s">
        <v>189</v>
      </c>
      <c r="D35" s="263">
        <v>60</v>
      </c>
      <c r="E35" s="45"/>
      <c r="F35" s="72"/>
    </row>
    <row r="36" spans="1:6">
      <c r="A36" s="47" t="s">
        <v>1062</v>
      </c>
      <c r="B36" s="74" t="s">
        <v>1063</v>
      </c>
      <c r="C36" s="49"/>
      <c r="D36" s="221"/>
      <c r="E36" s="45"/>
      <c r="F36" s="72"/>
    </row>
    <row r="37" spans="1:6">
      <c r="A37" s="44" t="s">
        <v>1064</v>
      </c>
      <c r="B37" s="52" t="s">
        <v>1065</v>
      </c>
      <c r="C37" s="49" t="s">
        <v>189</v>
      </c>
      <c r="D37" s="221"/>
      <c r="E37" s="45"/>
      <c r="F37" s="72"/>
    </row>
    <row r="38" spans="1:6">
      <c r="A38" s="44" t="s">
        <v>1066</v>
      </c>
      <c r="B38" s="52" t="s">
        <v>1067</v>
      </c>
      <c r="C38" s="49" t="s">
        <v>189</v>
      </c>
      <c r="D38" s="221"/>
      <c r="E38" s="45"/>
      <c r="F38" s="72"/>
    </row>
    <row r="39" spans="1:6">
      <c r="A39" s="44" t="s">
        <v>1068</v>
      </c>
      <c r="B39" s="52" t="s">
        <v>1069</v>
      </c>
      <c r="C39" s="49" t="s">
        <v>189</v>
      </c>
      <c r="D39" s="221"/>
      <c r="E39" s="45"/>
      <c r="F39" s="72"/>
    </row>
    <row r="40" spans="1:6">
      <c r="A40" s="44" t="s">
        <v>1070</v>
      </c>
      <c r="B40" s="52" t="s">
        <v>1071</v>
      </c>
      <c r="C40" s="49" t="s">
        <v>189</v>
      </c>
      <c r="D40" s="221"/>
      <c r="E40" s="45"/>
      <c r="F40" s="72"/>
    </row>
    <row r="41" spans="1:6">
      <c r="A41" s="44" t="s">
        <v>1072</v>
      </c>
      <c r="B41" s="52" t="s">
        <v>1073</v>
      </c>
      <c r="C41" s="49" t="s">
        <v>189</v>
      </c>
      <c r="D41" s="221"/>
      <c r="E41" s="45"/>
      <c r="F41" s="72"/>
    </row>
    <row r="42" spans="1:6">
      <c r="A42" s="44" t="s">
        <v>1074</v>
      </c>
      <c r="B42" s="52" t="s">
        <v>1075</v>
      </c>
      <c r="C42" s="49" t="s">
        <v>189</v>
      </c>
      <c r="D42" s="221"/>
      <c r="E42" s="45"/>
      <c r="F42" s="72"/>
    </row>
    <row r="43" spans="1:6">
      <c r="A43" s="44" t="s">
        <v>1076</v>
      </c>
      <c r="B43" s="52" t="s">
        <v>1077</v>
      </c>
      <c r="C43" s="49" t="s">
        <v>189</v>
      </c>
      <c r="D43" s="221"/>
      <c r="E43" s="45"/>
      <c r="F43" s="72"/>
    </row>
    <row r="44" spans="1:6">
      <c r="A44" s="44" t="s">
        <v>1078</v>
      </c>
      <c r="B44" s="52" t="s">
        <v>1079</v>
      </c>
      <c r="C44" s="49" t="s">
        <v>189</v>
      </c>
      <c r="D44" s="221"/>
      <c r="E44" s="45"/>
      <c r="F44" s="72"/>
    </row>
    <row r="45" spans="1:6">
      <c r="A45" s="44" t="s">
        <v>1080</v>
      </c>
      <c r="B45" s="52" t="s">
        <v>1081</v>
      </c>
      <c r="C45" s="49" t="s">
        <v>269</v>
      </c>
      <c r="D45" s="221"/>
      <c r="E45" s="45"/>
      <c r="F45" s="72"/>
    </row>
    <row r="46" spans="1:6">
      <c r="A46" s="44" t="s">
        <v>1082</v>
      </c>
      <c r="B46" s="52" t="s">
        <v>1083</v>
      </c>
      <c r="C46" s="49" t="s">
        <v>103</v>
      </c>
      <c r="D46" s="221"/>
      <c r="E46" s="45"/>
      <c r="F46" s="72"/>
    </row>
    <row r="47" spans="1:6">
      <c r="A47" s="47" t="s">
        <v>1084</v>
      </c>
      <c r="B47" s="74" t="s">
        <v>1085</v>
      </c>
      <c r="C47" s="49"/>
      <c r="D47" s="221"/>
      <c r="E47" s="45"/>
      <c r="F47" s="72"/>
    </row>
    <row r="48" spans="1:6">
      <c r="A48" s="44" t="s">
        <v>1086</v>
      </c>
      <c r="B48" s="52" t="s">
        <v>1087</v>
      </c>
      <c r="C48" s="49" t="s">
        <v>189</v>
      </c>
      <c r="D48" s="221"/>
      <c r="E48" s="45"/>
      <c r="F48" s="72"/>
    </row>
    <row r="49" spans="1:6">
      <c r="A49" s="44" t="s">
        <v>1088</v>
      </c>
      <c r="B49" s="52" t="s">
        <v>1089</v>
      </c>
      <c r="C49" s="49" t="s">
        <v>269</v>
      </c>
      <c r="D49" s="221"/>
      <c r="E49" s="45"/>
      <c r="F49" s="72"/>
    </row>
    <row r="50" spans="1:6">
      <c r="A50" s="44" t="s">
        <v>1090</v>
      </c>
      <c r="B50" s="52" t="s">
        <v>1091</v>
      </c>
      <c r="C50" s="49" t="s">
        <v>189</v>
      </c>
      <c r="D50" s="221"/>
      <c r="E50" s="45"/>
      <c r="F50" s="72"/>
    </row>
    <row r="51" spans="1:6">
      <c r="A51" s="44" t="s">
        <v>1092</v>
      </c>
      <c r="B51" s="52" t="s">
        <v>1093</v>
      </c>
      <c r="C51" s="49" t="s">
        <v>189</v>
      </c>
      <c r="D51" s="221"/>
      <c r="E51" s="45"/>
      <c r="F51" s="72"/>
    </row>
    <row r="52" spans="1:6">
      <c r="A52" s="44" t="s">
        <v>1094</v>
      </c>
      <c r="B52" s="52" t="s">
        <v>1095</v>
      </c>
      <c r="C52" s="49" t="s">
        <v>189</v>
      </c>
      <c r="D52" s="221"/>
      <c r="E52" s="45"/>
      <c r="F52" s="72"/>
    </row>
    <row r="53" spans="1:6">
      <c r="A53" s="44" t="s">
        <v>1096</v>
      </c>
      <c r="B53" s="52" t="s">
        <v>1097</v>
      </c>
      <c r="C53" s="49" t="s">
        <v>269</v>
      </c>
      <c r="D53" s="221"/>
      <c r="E53" s="45"/>
      <c r="F53" s="72"/>
    </row>
    <row r="54" spans="1:6">
      <c r="A54" s="44" t="s">
        <v>1098</v>
      </c>
      <c r="B54" s="52" t="s">
        <v>1099</v>
      </c>
      <c r="C54" s="49" t="s">
        <v>189</v>
      </c>
      <c r="D54" s="221"/>
      <c r="E54" s="45"/>
      <c r="F54" s="72"/>
    </row>
    <row r="55" spans="1:6">
      <c r="A55" s="44" t="s">
        <v>1100</v>
      </c>
      <c r="B55" s="52" t="s">
        <v>1101</v>
      </c>
      <c r="C55" s="49" t="s">
        <v>189</v>
      </c>
      <c r="D55" s="221"/>
      <c r="E55" s="45"/>
      <c r="F55" s="72"/>
    </row>
    <row r="56" spans="1:6">
      <c r="A56" s="44" t="s">
        <v>1102</v>
      </c>
      <c r="B56" s="52" t="s">
        <v>1103</v>
      </c>
      <c r="C56" s="49" t="s">
        <v>189</v>
      </c>
      <c r="D56" s="221"/>
      <c r="E56" s="45"/>
      <c r="F56" s="72"/>
    </row>
    <row r="57" spans="1:6">
      <c r="A57" s="44" t="s">
        <v>1104</v>
      </c>
      <c r="B57" s="52" t="s">
        <v>1105</v>
      </c>
      <c r="C57" s="49" t="s">
        <v>189</v>
      </c>
      <c r="D57" s="221"/>
      <c r="E57" s="45"/>
      <c r="F57" s="72"/>
    </row>
    <row r="58" spans="1:6">
      <c r="A58" s="44" t="s">
        <v>1106</v>
      </c>
      <c r="B58" s="52" t="s">
        <v>1107</v>
      </c>
      <c r="C58" s="49" t="s">
        <v>189</v>
      </c>
      <c r="D58" s="221"/>
      <c r="E58" s="45"/>
      <c r="F58" s="72"/>
    </row>
    <row r="59" spans="1:6">
      <c r="A59" s="119"/>
      <c r="B59" s="89"/>
      <c r="C59" s="81"/>
      <c r="D59" s="229"/>
      <c r="E59" s="82"/>
      <c r="F59" s="84"/>
    </row>
    <row r="60" spans="1:6">
      <c r="A60" s="278" t="s">
        <v>1108</v>
      </c>
      <c r="B60" s="278"/>
      <c r="C60" s="278"/>
      <c r="D60" s="278"/>
      <c r="E60" s="278"/>
      <c r="F60" s="38"/>
    </row>
    <row r="61" spans="1:6">
      <c r="A61" s="114"/>
      <c r="B61" s="115"/>
      <c r="C61" s="116"/>
      <c r="D61" s="240"/>
      <c r="E61" s="117"/>
      <c r="F61" s="117"/>
    </row>
    <row r="62" spans="1:6">
      <c r="A62" s="67"/>
      <c r="B62" s="68"/>
      <c r="C62" s="69"/>
      <c r="D62" s="241"/>
      <c r="E62" s="70"/>
      <c r="F62" s="70"/>
    </row>
    <row r="63" spans="1:6">
      <c r="A63" s="164"/>
    </row>
    <row r="64" spans="1:6">
      <c r="A64" s="164"/>
    </row>
    <row r="65" spans="1:6">
      <c r="A65" s="164"/>
    </row>
    <row r="66" spans="1:6">
      <c r="A66" s="164"/>
    </row>
    <row r="67" spans="1:6">
      <c r="A67" s="164"/>
    </row>
    <row r="68" spans="1:6">
      <c r="A68" s="164"/>
    </row>
    <row r="69" spans="1:6">
      <c r="A69" s="164"/>
    </row>
    <row r="70" spans="1:6">
      <c r="A70" s="164"/>
    </row>
    <row r="71" spans="1:6">
      <c r="A71" s="164"/>
    </row>
    <row r="72" spans="1:6">
      <c r="A72" s="164"/>
    </row>
    <row r="73" spans="1:6">
      <c r="A73" s="13" t="s">
        <v>38</v>
      </c>
      <c r="B73" s="13" t="s">
        <v>39</v>
      </c>
      <c r="C73" s="13" t="s">
        <v>40</v>
      </c>
      <c r="D73" s="218" t="s">
        <v>41</v>
      </c>
      <c r="E73" s="13" t="s">
        <v>42</v>
      </c>
      <c r="F73" s="13" t="s">
        <v>43</v>
      </c>
    </row>
    <row r="74" spans="1:6">
      <c r="A74" s="44"/>
      <c r="B74" s="45"/>
      <c r="C74" s="44"/>
      <c r="D74" s="221"/>
      <c r="E74" s="45"/>
      <c r="F74" s="50"/>
    </row>
    <row r="75" spans="1:6">
      <c r="A75" s="47" t="s">
        <v>996</v>
      </c>
      <c r="B75" s="74" t="s">
        <v>1109</v>
      </c>
      <c r="C75" s="44"/>
      <c r="D75" s="221"/>
      <c r="E75" s="45"/>
      <c r="F75" s="50"/>
    </row>
    <row r="76" spans="1:6" ht="14.25" customHeight="1">
      <c r="A76" s="47" t="s">
        <v>1110</v>
      </c>
      <c r="B76" s="74" t="s">
        <v>1111</v>
      </c>
      <c r="C76" s="44"/>
      <c r="D76" s="221"/>
      <c r="E76" s="45"/>
      <c r="F76" s="72"/>
    </row>
    <row r="77" spans="1:6" ht="24">
      <c r="A77" s="44" t="s">
        <v>1112</v>
      </c>
      <c r="B77" s="52" t="s">
        <v>1113</v>
      </c>
      <c r="C77" s="44" t="s">
        <v>189</v>
      </c>
      <c r="D77" s="221"/>
      <c r="E77" s="45"/>
      <c r="F77" s="72"/>
    </row>
    <row r="78" spans="1:6">
      <c r="A78" s="44" t="s">
        <v>1114</v>
      </c>
      <c r="B78" s="52" t="s">
        <v>1115</v>
      </c>
      <c r="C78" s="44" t="s">
        <v>189</v>
      </c>
      <c r="D78" s="221"/>
      <c r="E78" s="45"/>
      <c r="F78" s="72"/>
    </row>
    <row r="79" spans="1:6">
      <c r="A79" s="44" t="s">
        <v>1116</v>
      </c>
      <c r="B79" s="52" t="s">
        <v>1117</v>
      </c>
      <c r="C79" s="44" t="s">
        <v>189</v>
      </c>
      <c r="D79" s="221"/>
      <c r="E79" s="45"/>
      <c r="F79" s="72"/>
    </row>
    <row r="80" spans="1:6">
      <c r="A80" s="44" t="s">
        <v>1118</v>
      </c>
      <c r="B80" s="52" t="s">
        <v>1119</v>
      </c>
      <c r="C80" s="44" t="s">
        <v>189</v>
      </c>
      <c r="D80" s="221"/>
      <c r="E80" s="45"/>
      <c r="F80" s="72"/>
    </row>
    <row r="81" spans="1:6">
      <c r="A81" s="44" t="s">
        <v>1120</v>
      </c>
      <c r="B81" s="52" t="s">
        <v>1121</v>
      </c>
      <c r="C81" s="44" t="s">
        <v>269</v>
      </c>
      <c r="D81" s="221"/>
      <c r="E81" s="45"/>
      <c r="F81" s="72"/>
    </row>
    <row r="82" spans="1:6" ht="24">
      <c r="A82" s="44" t="s">
        <v>1122</v>
      </c>
      <c r="B82" s="52" t="s">
        <v>1123</v>
      </c>
      <c r="C82" s="44" t="s">
        <v>189</v>
      </c>
      <c r="D82" s="221"/>
      <c r="E82" s="45"/>
      <c r="F82" s="72"/>
    </row>
    <row r="83" spans="1:6">
      <c r="A83" s="44" t="s">
        <v>1124</v>
      </c>
      <c r="B83" s="52" t="s">
        <v>1125</v>
      </c>
      <c r="C83" s="44" t="s">
        <v>189</v>
      </c>
      <c r="D83" s="221"/>
      <c r="E83" s="45"/>
      <c r="F83" s="72"/>
    </row>
    <row r="84" spans="1:6">
      <c r="A84" s="44" t="s">
        <v>1126</v>
      </c>
      <c r="B84" s="52" t="s">
        <v>1127</v>
      </c>
      <c r="C84" s="49" t="s">
        <v>189</v>
      </c>
      <c r="D84" s="221"/>
      <c r="E84" s="45"/>
      <c r="F84" s="72"/>
    </row>
    <row r="85" spans="1:6">
      <c r="A85" s="44" t="s">
        <v>1128</v>
      </c>
      <c r="B85" s="52" t="s">
        <v>1129</v>
      </c>
      <c r="C85" s="44" t="s">
        <v>189</v>
      </c>
      <c r="D85" s="221"/>
      <c r="E85" s="45"/>
      <c r="F85" s="72"/>
    </row>
    <row r="86" spans="1:6">
      <c r="A86" s="44" t="s">
        <v>1130</v>
      </c>
      <c r="B86" s="52" t="s">
        <v>1131</v>
      </c>
      <c r="C86" s="49" t="s">
        <v>269</v>
      </c>
      <c r="D86" s="221"/>
      <c r="E86" s="45"/>
      <c r="F86" s="72"/>
    </row>
    <row r="87" spans="1:6">
      <c r="A87" s="44" t="s">
        <v>1132</v>
      </c>
      <c r="B87" s="52" t="s">
        <v>1133</v>
      </c>
      <c r="C87" s="49" t="s">
        <v>189</v>
      </c>
      <c r="D87" s="221"/>
      <c r="E87" s="45"/>
      <c r="F87" s="72"/>
    </row>
    <row r="88" spans="1:6">
      <c r="A88" s="44" t="s">
        <v>1134</v>
      </c>
      <c r="B88" s="52" t="s">
        <v>1135</v>
      </c>
      <c r="C88" s="49" t="s">
        <v>269</v>
      </c>
      <c r="D88" s="221"/>
      <c r="E88" s="45"/>
      <c r="F88" s="72"/>
    </row>
    <row r="89" spans="1:6">
      <c r="A89" s="44" t="s">
        <v>1136</v>
      </c>
      <c r="B89" s="52" t="s">
        <v>1137</v>
      </c>
      <c r="C89" s="49" t="s">
        <v>189</v>
      </c>
      <c r="D89" s="221"/>
      <c r="E89" s="45"/>
      <c r="F89" s="72"/>
    </row>
    <row r="90" spans="1:6">
      <c r="A90" s="44" t="s">
        <v>1138</v>
      </c>
      <c r="B90" s="52" t="s">
        <v>1139</v>
      </c>
      <c r="C90" s="49" t="s">
        <v>269</v>
      </c>
      <c r="D90" s="221"/>
      <c r="E90" s="45"/>
      <c r="F90" s="72"/>
    </row>
    <row r="91" spans="1:6">
      <c r="A91" s="47" t="s">
        <v>1140</v>
      </c>
      <c r="B91" s="74" t="s">
        <v>1141</v>
      </c>
      <c r="C91" s="49"/>
      <c r="D91" s="221"/>
      <c r="E91" s="45"/>
      <c r="F91" s="72"/>
    </row>
    <row r="92" spans="1:6">
      <c r="A92" s="44" t="s">
        <v>1142</v>
      </c>
      <c r="B92" s="52" t="s">
        <v>1143</v>
      </c>
      <c r="C92" s="49" t="s">
        <v>189</v>
      </c>
      <c r="D92" s="221"/>
      <c r="E92" s="45"/>
      <c r="F92" s="72"/>
    </row>
    <row r="93" spans="1:6">
      <c r="A93" s="44" t="s">
        <v>1144</v>
      </c>
      <c r="B93" s="52" t="s">
        <v>1145</v>
      </c>
      <c r="C93" s="49" t="s">
        <v>189</v>
      </c>
      <c r="D93" s="226" t="s">
        <v>1146</v>
      </c>
      <c r="E93" s="45"/>
      <c r="F93" s="72"/>
    </row>
    <row r="94" spans="1:6">
      <c r="A94" s="44" t="s">
        <v>1147</v>
      </c>
      <c r="B94" s="52" t="s">
        <v>1148</v>
      </c>
      <c r="C94" s="49" t="s">
        <v>189</v>
      </c>
      <c r="D94" s="221"/>
      <c r="E94" s="45"/>
      <c r="F94" s="72"/>
    </row>
    <row r="95" spans="1:6" ht="24">
      <c r="A95" s="44" t="s">
        <v>1149</v>
      </c>
      <c r="B95" s="52" t="s">
        <v>1150</v>
      </c>
      <c r="C95" s="49" t="s">
        <v>189</v>
      </c>
      <c r="D95" s="263">
        <v>20</v>
      </c>
      <c r="E95" s="45"/>
      <c r="F95" s="72"/>
    </row>
    <row r="96" spans="1:6">
      <c r="A96" s="44" t="s">
        <v>1151</v>
      </c>
      <c r="B96" s="52" t="s">
        <v>1152</v>
      </c>
      <c r="C96" s="49" t="s">
        <v>1153</v>
      </c>
      <c r="D96" s="263"/>
      <c r="E96" s="45"/>
      <c r="F96" s="72"/>
    </row>
    <row r="97" spans="1:6" ht="44.25" customHeight="1">
      <c r="A97" s="44" t="s">
        <v>1154</v>
      </c>
      <c r="B97" s="52" t="s">
        <v>1155</v>
      </c>
      <c r="C97" s="49" t="s">
        <v>189</v>
      </c>
      <c r="D97" s="263">
        <v>5</v>
      </c>
      <c r="E97" s="45"/>
      <c r="F97" s="72"/>
    </row>
    <row r="98" spans="1:6">
      <c r="A98" s="44" t="s">
        <v>1156</v>
      </c>
      <c r="B98" s="52" t="s">
        <v>1157</v>
      </c>
      <c r="C98" s="49" t="s">
        <v>269</v>
      </c>
      <c r="D98" s="221"/>
      <c r="E98" s="45"/>
      <c r="F98" s="72"/>
    </row>
    <row r="99" spans="1:6" ht="24">
      <c r="A99" s="44" t="s">
        <v>1158</v>
      </c>
      <c r="B99" s="52" t="s">
        <v>1159</v>
      </c>
      <c r="C99" s="49" t="s">
        <v>189</v>
      </c>
      <c r="D99" s="221"/>
      <c r="E99" s="45"/>
      <c r="F99" s="72"/>
    </row>
    <row r="100" spans="1:6">
      <c r="A100" s="44" t="s">
        <v>1160</v>
      </c>
      <c r="B100" s="52" t="s">
        <v>1161</v>
      </c>
      <c r="C100" s="49" t="s">
        <v>1153</v>
      </c>
      <c r="D100" s="221"/>
      <c r="E100" s="45"/>
      <c r="F100" s="72"/>
    </row>
    <row r="101" spans="1:6" ht="24">
      <c r="A101" s="44" t="s">
        <v>1162</v>
      </c>
      <c r="B101" s="52" t="s">
        <v>1163</v>
      </c>
      <c r="C101" s="49" t="s">
        <v>189</v>
      </c>
      <c r="D101" s="221"/>
      <c r="E101" s="45"/>
      <c r="F101" s="72"/>
    </row>
    <row r="102" spans="1:6">
      <c r="A102" s="44" t="s">
        <v>1164</v>
      </c>
      <c r="B102" s="52" t="s">
        <v>1165</v>
      </c>
      <c r="C102" s="49" t="s">
        <v>269</v>
      </c>
      <c r="D102" s="221"/>
      <c r="E102" s="45"/>
      <c r="F102" s="72"/>
    </row>
    <row r="103" spans="1:6" ht="24">
      <c r="A103" s="44" t="s">
        <v>1166</v>
      </c>
      <c r="B103" s="52" t="s">
        <v>1167</v>
      </c>
      <c r="C103" s="49" t="s">
        <v>189</v>
      </c>
      <c r="D103" s="221"/>
      <c r="E103" s="45"/>
      <c r="F103" s="72"/>
    </row>
    <row r="104" spans="1:6">
      <c r="A104" s="44" t="s">
        <v>1168</v>
      </c>
      <c r="B104" s="52" t="s">
        <v>1169</v>
      </c>
      <c r="C104" s="49" t="s">
        <v>269</v>
      </c>
      <c r="D104" s="221"/>
      <c r="E104" s="45"/>
      <c r="F104" s="72"/>
    </row>
    <row r="105" spans="1:6">
      <c r="A105" s="44" t="s">
        <v>1170</v>
      </c>
      <c r="B105" s="52" t="s">
        <v>1171</v>
      </c>
      <c r="C105" s="49" t="s">
        <v>189</v>
      </c>
      <c r="D105" s="221"/>
      <c r="E105" s="45"/>
      <c r="F105" s="72"/>
    </row>
    <row r="106" spans="1:6" ht="24">
      <c r="A106" s="44" t="s">
        <v>1172</v>
      </c>
      <c r="B106" s="52" t="s">
        <v>1173</v>
      </c>
      <c r="C106" s="49" t="s">
        <v>189</v>
      </c>
      <c r="D106" s="221"/>
      <c r="E106" s="45"/>
      <c r="F106" s="72"/>
    </row>
    <row r="107" spans="1:6" ht="24">
      <c r="A107" s="44" t="s">
        <v>1174</v>
      </c>
      <c r="B107" s="52" t="s">
        <v>1175</v>
      </c>
      <c r="C107" s="49" t="s">
        <v>189</v>
      </c>
      <c r="D107" s="221"/>
      <c r="E107" s="45"/>
      <c r="F107" s="72"/>
    </row>
    <row r="108" spans="1:6" ht="24">
      <c r="A108" s="44" t="s">
        <v>1176</v>
      </c>
      <c r="B108" s="52" t="s">
        <v>1177</v>
      </c>
      <c r="C108" s="49" t="s">
        <v>189</v>
      </c>
      <c r="D108" s="263">
        <v>125</v>
      </c>
      <c r="E108" s="45"/>
      <c r="F108" s="72"/>
    </row>
    <row r="109" spans="1:6">
      <c r="A109" s="47" t="s">
        <v>1178</v>
      </c>
      <c r="B109" s="74" t="s">
        <v>1179</v>
      </c>
      <c r="C109" s="49"/>
      <c r="D109" s="221"/>
      <c r="E109" s="45"/>
      <c r="F109" s="72"/>
    </row>
    <row r="110" spans="1:6" ht="36">
      <c r="A110" s="44" t="s">
        <v>1180</v>
      </c>
      <c r="B110" s="52" t="s">
        <v>1181</v>
      </c>
      <c r="C110" s="49" t="s">
        <v>189</v>
      </c>
      <c r="D110" s="221"/>
      <c r="E110" s="45"/>
      <c r="F110" s="72"/>
    </row>
    <row r="111" spans="1:6">
      <c r="A111" s="44" t="s">
        <v>1182</v>
      </c>
      <c r="B111" s="52" t="s">
        <v>1183</v>
      </c>
      <c r="C111" s="49" t="s">
        <v>189</v>
      </c>
      <c r="D111" s="263">
        <v>20</v>
      </c>
      <c r="E111" s="45"/>
      <c r="F111" s="72"/>
    </row>
    <row r="112" spans="1:6" ht="36">
      <c r="A112" s="44" t="s">
        <v>1184</v>
      </c>
      <c r="B112" s="52" t="s">
        <v>1185</v>
      </c>
      <c r="C112" s="49" t="s">
        <v>189</v>
      </c>
      <c r="D112" s="221"/>
      <c r="E112" s="45"/>
      <c r="F112" s="72"/>
    </row>
    <row r="113" spans="1:6">
      <c r="A113" s="133"/>
      <c r="B113" s="133"/>
      <c r="C113" s="133"/>
      <c r="D113" s="242"/>
      <c r="E113" s="133"/>
      <c r="F113" s="133"/>
    </row>
    <row r="114" spans="1:6">
      <c r="A114" s="134"/>
      <c r="B114" s="134"/>
      <c r="C114" s="134"/>
      <c r="D114" s="243"/>
      <c r="E114" s="134"/>
      <c r="F114" s="134"/>
    </row>
    <row r="115" spans="1:6">
      <c r="A115" s="278" t="s">
        <v>1186</v>
      </c>
      <c r="B115" s="278"/>
      <c r="C115" s="278"/>
      <c r="D115" s="278"/>
      <c r="E115" s="278"/>
      <c r="F115" s="135"/>
    </row>
    <row r="116" spans="1:6">
      <c r="A116" s="117"/>
      <c r="B116" s="117"/>
      <c r="C116" s="117"/>
      <c r="D116" s="240"/>
      <c r="E116" s="117"/>
      <c r="F116" s="65"/>
    </row>
    <row r="117" spans="1:6">
      <c r="A117" s="67"/>
      <c r="B117" s="68"/>
      <c r="C117" s="69"/>
      <c r="D117" s="241"/>
      <c r="E117" s="70"/>
      <c r="F117" s="70"/>
    </row>
    <row r="118" spans="1:6">
      <c r="A118" s="67"/>
      <c r="B118" s="68"/>
      <c r="C118" s="69"/>
      <c r="D118" s="241"/>
      <c r="E118" s="86"/>
      <c r="F118" s="136"/>
    </row>
    <row r="119" spans="1:6">
      <c r="A119" s="67"/>
      <c r="B119" s="68"/>
      <c r="C119" s="69"/>
      <c r="D119" s="241"/>
      <c r="E119" s="86"/>
      <c r="F119" s="136"/>
    </row>
    <row r="120" spans="1:6">
      <c r="A120" s="164"/>
    </row>
    <row r="121" spans="1:6">
      <c r="A121" s="164"/>
    </row>
    <row r="122" spans="1:6">
      <c r="A122" s="164"/>
    </row>
    <row r="123" spans="1:6">
      <c r="A123" s="164"/>
    </row>
    <row r="124" spans="1:6">
      <c r="A124" s="164"/>
    </row>
    <row r="125" spans="1:6">
      <c r="A125" s="164"/>
    </row>
    <row r="126" spans="1:6">
      <c r="A126" s="164"/>
    </row>
    <row r="127" spans="1:6">
      <c r="A127" s="164"/>
    </row>
    <row r="128" spans="1:6">
      <c r="A128" s="164"/>
    </row>
    <row r="129" spans="1:6">
      <c r="A129" s="164"/>
    </row>
    <row r="130" spans="1:6">
      <c r="A130" s="164"/>
    </row>
    <row r="131" spans="1:6">
      <c r="A131" s="164"/>
    </row>
    <row r="132" spans="1:6">
      <c r="A132" s="13" t="s">
        <v>38</v>
      </c>
      <c r="B132" s="13" t="s">
        <v>39</v>
      </c>
      <c r="C132" s="13" t="s">
        <v>40</v>
      </c>
      <c r="D132" s="218" t="s">
        <v>41</v>
      </c>
      <c r="E132" s="13" t="s">
        <v>42</v>
      </c>
      <c r="F132" s="13" t="s">
        <v>43</v>
      </c>
    </row>
    <row r="133" spans="1:6">
      <c r="A133" s="44"/>
      <c r="B133" s="94"/>
      <c r="C133" s="121"/>
      <c r="D133" s="237"/>
      <c r="E133" s="94"/>
      <c r="F133" s="123"/>
    </row>
    <row r="134" spans="1:6">
      <c r="A134" s="47" t="s">
        <v>996</v>
      </c>
      <c r="B134" s="126" t="s">
        <v>1109</v>
      </c>
      <c r="C134" s="121"/>
      <c r="D134" s="237"/>
      <c r="E134" s="94"/>
      <c r="F134" s="123"/>
    </row>
    <row r="135" spans="1:6" ht="24">
      <c r="A135" s="44" t="s">
        <v>1187</v>
      </c>
      <c r="B135" s="124" t="s">
        <v>1188</v>
      </c>
      <c r="C135" s="125" t="s">
        <v>189</v>
      </c>
      <c r="D135" s="237"/>
      <c r="E135" s="94"/>
      <c r="F135" s="137"/>
    </row>
    <row r="136" spans="1:6" ht="24">
      <c r="A136" s="44" t="s">
        <v>1189</v>
      </c>
      <c r="B136" s="124" t="s">
        <v>1190</v>
      </c>
      <c r="C136" s="125" t="s">
        <v>1153</v>
      </c>
      <c r="D136" s="264"/>
      <c r="E136" s="94"/>
      <c r="F136" s="137"/>
    </row>
    <row r="137" spans="1:6">
      <c r="A137" s="44" t="s">
        <v>1191</v>
      </c>
      <c r="B137" s="124" t="s">
        <v>1192</v>
      </c>
      <c r="C137" s="125" t="s">
        <v>269</v>
      </c>
      <c r="D137" s="264">
        <v>20</v>
      </c>
      <c r="E137" s="94"/>
      <c r="F137" s="137"/>
    </row>
    <row r="138" spans="1:6">
      <c r="A138" s="47" t="s">
        <v>1193</v>
      </c>
      <c r="B138" s="126" t="s">
        <v>1194</v>
      </c>
      <c r="C138" s="125"/>
      <c r="D138" s="264"/>
      <c r="E138" s="94"/>
      <c r="F138" s="137"/>
    </row>
    <row r="139" spans="1:6">
      <c r="A139" s="44" t="s">
        <v>1195</v>
      </c>
      <c r="B139" s="124" t="s">
        <v>1196</v>
      </c>
      <c r="C139" s="125" t="s">
        <v>189</v>
      </c>
      <c r="D139" s="264"/>
      <c r="E139" s="94"/>
      <c r="F139" s="137"/>
    </row>
    <row r="140" spans="1:6">
      <c r="A140" s="44" t="s">
        <v>1197</v>
      </c>
      <c r="B140" s="124" t="s">
        <v>1198</v>
      </c>
      <c r="C140" s="125" t="s">
        <v>189</v>
      </c>
      <c r="D140" s="264"/>
      <c r="E140" s="94"/>
      <c r="F140" s="137"/>
    </row>
    <row r="141" spans="1:6">
      <c r="A141" s="44" t="s">
        <v>1199</v>
      </c>
      <c r="B141" s="124" t="s">
        <v>1200</v>
      </c>
      <c r="C141" s="125" t="s">
        <v>189</v>
      </c>
      <c r="D141" s="264"/>
      <c r="E141" s="94"/>
      <c r="F141" s="137"/>
    </row>
    <row r="142" spans="1:6">
      <c r="A142" s="44" t="s">
        <v>1201</v>
      </c>
      <c r="B142" s="124" t="s">
        <v>1202</v>
      </c>
      <c r="C142" s="125" t="s">
        <v>189</v>
      </c>
      <c r="D142" s="264"/>
      <c r="E142" s="94"/>
      <c r="F142" s="137"/>
    </row>
    <row r="143" spans="1:6">
      <c r="A143" s="44" t="s">
        <v>1203</v>
      </c>
      <c r="B143" s="124" t="s">
        <v>1204</v>
      </c>
      <c r="C143" s="125" t="s">
        <v>189</v>
      </c>
      <c r="D143" s="264"/>
      <c r="E143" s="94"/>
      <c r="F143" s="137"/>
    </row>
    <row r="144" spans="1:6">
      <c r="A144" s="44" t="s">
        <v>1205</v>
      </c>
      <c r="B144" s="124" t="s">
        <v>1206</v>
      </c>
      <c r="C144" s="125" t="s">
        <v>189</v>
      </c>
      <c r="D144" s="264"/>
      <c r="E144" s="94"/>
      <c r="F144" s="137"/>
    </row>
    <row r="145" spans="1:6">
      <c r="A145" s="44" t="s">
        <v>1207</v>
      </c>
      <c r="B145" s="124" t="s">
        <v>1208</v>
      </c>
      <c r="C145" s="125" t="s">
        <v>189</v>
      </c>
      <c r="D145" s="264"/>
      <c r="E145" s="94"/>
      <c r="F145" s="137"/>
    </row>
    <row r="146" spans="1:6">
      <c r="A146" s="44" t="s">
        <v>1209</v>
      </c>
      <c r="B146" s="124" t="s">
        <v>1210</v>
      </c>
      <c r="C146" s="125" t="s">
        <v>189</v>
      </c>
      <c r="D146" s="264"/>
      <c r="E146" s="94"/>
      <c r="F146" s="137"/>
    </row>
    <row r="147" spans="1:6">
      <c r="A147" s="44" t="s">
        <v>1211</v>
      </c>
      <c r="B147" s="124" t="s">
        <v>1212</v>
      </c>
      <c r="C147" s="125" t="s">
        <v>189</v>
      </c>
      <c r="D147" s="264"/>
      <c r="E147" s="94"/>
      <c r="F147" s="137"/>
    </row>
    <row r="148" spans="1:6">
      <c r="A148" s="44" t="s">
        <v>1213</v>
      </c>
      <c r="B148" s="124" t="s">
        <v>1214</v>
      </c>
      <c r="C148" s="125" t="s">
        <v>189</v>
      </c>
      <c r="D148" s="264"/>
      <c r="E148" s="94"/>
      <c r="F148" s="137"/>
    </row>
    <row r="149" spans="1:6">
      <c r="A149" s="44" t="s">
        <v>1215</v>
      </c>
      <c r="B149" s="124" t="s">
        <v>1216</v>
      </c>
      <c r="C149" s="125" t="s">
        <v>189</v>
      </c>
      <c r="D149" s="264"/>
      <c r="E149" s="94"/>
      <c r="F149" s="137"/>
    </row>
    <row r="150" spans="1:6">
      <c r="A150" s="44" t="s">
        <v>1217</v>
      </c>
      <c r="B150" s="124" t="s">
        <v>1218</v>
      </c>
      <c r="C150" s="125" t="s">
        <v>189</v>
      </c>
      <c r="D150" s="264"/>
      <c r="E150" s="94"/>
      <c r="F150" s="137"/>
    </row>
    <row r="151" spans="1:6">
      <c r="A151" s="44" t="s">
        <v>1219</v>
      </c>
      <c r="B151" s="124" t="s">
        <v>1220</v>
      </c>
      <c r="C151" s="125" t="s">
        <v>189</v>
      </c>
      <c r="D151" s="264"/>
      <c r="E151" s="94"/>
      <c r="F151" s="137"/>
    </row>
    <row r="152" spans="1:6">
      <c r="A152" s="44" t="s">
        <v>1221</v>
      </c>
      <c r="B152" s="124" t="s">
        <v>1222</v>
      </c>
      <c r="C152" s="125" t="s">
        <v>189</v>
      </c>
      <c r="D152" s="264">
        <f>69*2</f>
        <v>138</v>
      </c>
      <c r="E152" s="94"/>
      <c r="F152" s="137"/>
    </row>
    <row r="153" spans="1:6">
      <c r="A153" s="44" t="s">
        <v>1223</v>
      </c>
      <c r="B153" s="124" t="s">
        <v>1224</v>
      </c>
      <c r="C153" s="125" t="s">
        <v>189</v>
      </c>
      <c r="D153" s="264"/>
      <c r="E153" s="94"/>
      <c r="F153" s="137"/>
    </row>
    <row r="154" spans="1:6">
      <c r="A154" s="44" t="s">
        <v>1225</v>
      </c>
      <c r="B154" s="124" t="s">
        <v>1226</v>
      </c>
      <c r="C154" s="125" t="s">
        <v>189</v>
      </c>
      <c r="D154" s="264"/>
      <c r="E154" s="94"/>
      <c r="F154" s="137"/>
    </row>
    <row r="155" spans="1:6">
      <c r="A155" s="44" t="s">
        <v>1227</v>
      </c>
      <c r="B155" s="124" t="s">
        <v>1228</v>
      </c>
      <c r="C155" s="125" t="s">
        <v>189</v>
      </c>
      <c r="D155" s="264"/>
      <c r="E155" s="94"/>
      <c r="F155" s="137"/>
    </row>
    <row r="156" spans="1:6" ht="35.25" customHeight="1">
      <c r="A156" s="44" t="s">
        <v>1229</v>
      </c>
      <c r="B156" s="124" t="s">
        <v>1230</v>
      </c>
      <c r="C156" s="125" t="s">
        <v>189</v>
      </c>
      <c r="D156" s="264">
        <f>69*3</f>
        <v>207</v>
      </c>
      <c r="E156" s="94"/>
      <c r="F156" s="137"/>
    </row>
    <row r="157" spans="1:6" ht="24">
      <c r="A157" s="44" t="s">
        <v>1231</v>
      </c>
      <c r="B157" s="124" t="s">
        <v>1232</v>
      </c>
      <c r="C157" s="125" t="s">
        <v>189</v>
      </c>
      <c r="D157" s="264"/>
      <c r="E157" s="94"/>
      <c r="F157" s="137"/>
    </row>
    <row r="158" spans="1:6">
      <c r="A158" s="44" t="s">
        <v>1233</v>
      </c>
      <c r="B158" s="124" t="s">
        <v>1234</v>
      </c>
      <c r="C158" s="125" t="s">
        <v>189</v>
      </c>
      <c r="D158" s="237"/>
      <c r="E158" s="94"/>
      <c r="F158" s="137"/>
    </row>
    <row r="159" spans="1:6">
      <c r="A159" s="44" t="s">
        <v>1235</v>
      </c>
      <c r="B159" s="124" t="s">
        <v>1236</v>
      </c>
      <c r="C159" s="125" t="s">
        <v>189</v>
      </c>
      <c r="D159" s="244"/>
      <c r="E159" s="138"/>
      <c r="F159" s="137"/>
    </row>
    <row r="160" spans="1:6" ht="24">
      <c r="A160" s="44"/>
      <c r="B160" s="126" t="s">
        <v>1237</v>
      </c>
      <c r="C160" s="125"/>
      <c r="D160" s="244"/>
      <c r="E160" s="138"/>
      <c r="F160" s="137"/>
    </row>
    <row r="161" spans="1:6" ht="24">
      <c r="A161" s="44" t="s">
        <v>1238</v>
      </c>
      <c r="B161" s="124" t="s">
        <v>1239</v>
      </c>
      <c r="C161" s="125" t="s">
        <v>103</v>
      </c>
      <c r="D161" s="244"/>
      <c r="E161" s="138"/>
      <c r="F161" s="137"/>
    </row>
    <row r="162" spans="1:6" ht="36">
      <c r="A162" s="44" t="s">
        <v>1240</v>
      </c>
      <c r="B162" s="124" t="s">
        <v>1241</v>
      </c>
      <c r="C162" s="125" t="s">
        <v>189</v>
      </c>
      <c r="D162" s="244"/>
      <c r="E162" s="138"/>
      <c r="F162" s="137"/>
    </row>
    <row r="163" spans="1:6" ht="60">
      <c r="A163" s="44" t="s">
        <v>1242</v>
      </c>
      <c r="B163" s="124" t="s">
        <v>1243</v>
      </c>
      <c r="C163" s="125" t="s">
        <v>103</v>
      </c>
      <c r="D163" s="244"/>
      <c r="E163" s="138"/>
      <c r="F163" s="137"/>
    </row>
    <row r="164" spans="1:6">
      <c r="A164" s="134"/>
      <c r="B164" s="139"/>
      <c r="C164" s="140"/>
      <c r="D164" s="245"/>
      <c r="E164" s="140"/>
      <c r="F164" s="140"/>
    </row>
    <row r="165" spans="1:6">
      <c r="A165" s="135"/>
      <c r="B165" s="62"/>
      <c r="C165" s="62"/>
      <c r="D165" s="224"/>
      <c r="E165" s="62" t="s">
        <v>1244</v>
      </c>
      <c r="F165" s="36"/>
    </row>
    <row r="166" spans="1:6">
      <c r="A166" s="135"/>
      <c r="B166" s="62"/>
      <c r="C166" s="62"/>
      <c r="D166" s="224"/>
      <c r="E166" s="62" t="s">
        <v>1245</v>
      </c>
      <c r="F166" s="36"/>
    </row>
    <row r="167" spans="1:6">
      <c r="A167" s="135"/>
      <c r="B167" s="62"/>
      <c r="C167" s="62"/>
      <c r="D167" s="224"/>
      <c r="E167" s="62" t="s">
        <v>1246</v>
      </c>
      <c r="F167" s="36"/>
    </row>
    <row r="168" spans="1:6">
      <c r="A168" s="62"/>
      <c r="B168" s="62"/>
      <c r="C168" s="62"/>
      <c r="D168" s="224"/>
      <c r="E168" s="62" t="s">
        <v>1247</v>
      </c>
      <c r="F168" s="38"/>
    </row>
    <row r="169" spans="1:6">
      <c r="A169" s="164"/>
    </row>
    <row r="170" spans="1:6">
      <c r="A170" s="164"/>
    </row>
  </sheetData>
  <mergeCells count="2">
    <mergeCell ref="A60:E60"/>
    <mergeCell ref="A115:E115"/>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rowBreaks count="2" manualBreakCount="2">
    <brk id="72" max="5" man="1"/>
    <brk id="131" max="5" man="1"/>
  </row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7F3E1-F34A-4412-9CBE-D600FA39FD55}">
  <sheetPr>
    <pageSetUpPr fitToPage="1"/>
  </sheetPr>
  <dimension ref="A1:F19"/>
  <sheetViews>
    <sheetView view="pageBreakPreview" zoomScale="85" zoomScaleNormal="110" zoomScaleSheetLayoutView="85" zoomScalePageLayoutView="40" workbookViewId="0">
      <pane ySplit="1" topLeftCell="A2" activePane="bottomLeft" state="frozen"/>
      <selection pane="bottomLeft" activeCell="G1" sqref="G1:K15"/>
    </sheetView>
  </sheetViews>
  <sheetFormatPr defaultColWidth="8.85546875" defaultRowHeight="15"/>
  <cols>
    <col min="1" max="1" width="11.7109375" style="166" customWidth="1"/>
    <col min="2" max="2" width="66" style="165" customWidth="1"/>
    <col min="3" max="3" width="11.42578125" style="12" customWidth="1"/>
    <col min="4" max="4" width="10.28515625" bestFit="1" customWidth="1"/>
    <col min="5" max="5" width="11.42578125" style="225" customWidth="1"/>
    <col min="6" max="6" width="11.42578125" customWidth="1"/>
  </cols>
  <sheetData>
    <row r="1" spans="1:6" ht="22.5" customHeight="1">
      <c r="A1" s="13" t="s">
        <v>38</v>
      </c>
      <c r="B1" s="13" t="s">
        <v>39</v>
      </c>
      <c r="C1" s="13" t="s">
        <v>40</v>
      </c>
      <c r="D1" s="13" t="s">
        <v>41</v>
      </c>
      <c r="E1" s="218" t="s">
        <v>42</v>
      </c>
      <c r="F1" s="13" t="s">
        <v>43</v>
      </c>
    </row>
    <row r="2" spans="1:6">
      <c r="A2" s="141"/>
      <c r="B2" s="142"/>
      <c r="C2" s="125"/>
      <c r="D2" s="138"/>
      <c r="E2" s="244"/>
      <c r="F2" s="137"/>
    </row>
    <row r="3" spans="1:6">
      <c r="A3" s="47" t="s">
        <v>1248</v>
      </c>
      <c r="B3" s="126" t="s">
        <v>1249</v>
      </c>
      <c r="C3" s="125"/>
      <c r="D3" s="138"/>
      <c r="E3" s="244"/>
      <c r="F3" s="137"/>
    </row>
    <row r="4" spans="1:6">
      <c r="A4" s="47"/>
      <c r="B4" s="126" t="s">
        <v>1250</v>
      </c>
      <c r="C4" s="125"/>
      <c r="D4" s="138"/>
      <c r="E4" s="244"/>
      <c r="F4" s="137"/>
    </row>
    <row r="5" spans="1:6">
      <c r="A5" s="44" t="s">
        <v>1251</v>
      </c>
      <c r="B5" s="124" t="s">
        <v>1252</v>
      </c>
      <c r="C5" s="125" t="s">
        <v>189</v>
      </c>
      <c r="D5" s="269">
        <v>468</v>
      </c>
      <c r="E5" s="244"/>
      <c r="F5" s="137"/>
    </row>
    <row r="6" spans="1:6">
      <c r="A6" s="44" t="s">
        <v>1253</v>
      </c>
      <c r="B6" s="124" t="s">
        <v>1254</v>
      </c>
      <c r="C6" s="125" t="s">
        <v>189</v>
      </c>
      <c r="D6" s="138"/>
      <c r="E6" s="244"/>
      <c r="F6" s="137"/>
    </row>
    <row r="7" spans="1:6">
      <c r="A7" s="44" t="s">
        <v>1255</v>
      </c>
      <c r="B7" s="124" t="s">
        <v>1256</v>
      </c>
      <c r="C7" s="125" t="s">
        <v>103</v>
      </c>
      <c r="D7" s="138"/>
      <c r="E7" s="244"/>
      <c r="F7" s="137"/>
    </row>
    <row r="8" spans="1:6">
      <c r="A8" s="44" t="s">
        <v>1257</v>
      </c>
      <c r="B8" s="124" t="s">
        <v>1258</v>
      </c>
      <c r="C8" s="125" t="s">
        <v>103</v>
      </c>
      <c r="D8" s="138"/>
      <c r="E8" s="244"/>
      <c r="F8" s="137"/>
    </row>
    <row r="9" spans="1:6">
      <c r="A9" s="44" t="s">
        <v>1259</v>
      </c>
      <c r="B9" s="124" t="s">
        <v>1260</v>
      </c>
      <c r="C9" s="125" t="s">
        <v>189</v>
      </c>
      <c r="D9" s="138"/>
      <c r="E9" s="244"/>
      <c r="F9" s="137"/>
    </row>
    <row r="10" spans="1:6">
      <c r="A10" s="44" t="s">
        <v>1261</v>
      </c>
      <c r="B10" s="124" t="s">
        <v>1262</v>
      </c>
      <c r="C10" s="125" t="s">
        <v>103</v>
      </c>
      <c r="D10" s="138"/>
      <c r="E10" s="244"/>
      <c r="F10" s="137"/>
    </row>
    <row r="11" spans="1:6">
      <c r="A11" s="44" t="s">
        <v>1263</v>
      </c>
      <c r="B11" s="124" t="s">
        <v>639</v>
      </c>
      <c r="C11" s="125" t="s">
        <v>103</v>
      </c>
      <c r="D11" s="269">
        <v>468</v>
      </c>
      <c r="E11" s="244"/>
      <c r="F11" s="137"/>
    </row>
    <row r="12" spans="1:6">
      <c r="A12" s="44"/>
      <c r="B12" s="124"/>
      <c r="C12" s="125"/>
      <c r="D12" s="138"/>
      <c r="E12" s="244"/>
      <c r="F12" s="137"/>
    </row>
    <row r="13" spans="1:6">
      <c r="A13" s="44"/>
      <c r="B13" s="124"/>
      <c r="C13" s="125"/>
      <c r="D13" s="138"/>
      <c r="E13" s="244"/>
      <c r="F13" s="137"/>
    </row>
    <row r="14" spans="1:6">
      <c r="A14" s="119"/>
      <c r="B14" s="127"/>
      <c r="C14" s="128"/>
      <c r="D14" s="143"/>
      <c r="E14" s="246"/>
      <c r="F14" s="144"/>
    </row>
    <row r="15" spans="1:6">
      <c r="A15" s="288" t="s">
        <v>1264</v>
      </c>
      <c r="B15" s="288"/>
      <c r="C15" s="288"/>
      <c r="D15" s="288"/>
      <c r="E15" s="288"/>
      <c r="F15" s="38"/>
    </row>
    <row r="16" spans="1:6">
      <c r="A16" s="164"/>
    </row>
    <row r="17" spans="1:1">
      <c r="A17" s="164"/>
    </row>
    <row r="18" spans="1:1">
      <c r="A18" s="164"/>
    </row>
    <row r="19" spans="1:1">
      <c r="A19" s="164"/>
    </row>
  </sheetData>
  <mergeCells count="1">
    <mergeCell ref="A15:E15"/>
  </mergeCells>
  <printOptions horizontalCentered="1" verticalCentered="1"/>
  <pageMargins left="0.74803149606299213" right="0.74803149606299213" top="0.98425196850393704" bottom="0.98425196850393704" header="0.51181102362204722" footer="0.51181102362204722"/>
  <pageSetup paperSize="9" scale="71" fitToHeight="32" orientation="portrait" errors="blank" r:id="rId1"/>
  <headerFooter>
    <oddHeader>&amp;L&amp;"Arial,Bold"Annex 1 Bill of Quantities for Ground Investigation</oddHeader>
    <oddFooter>&amp;R&amp;"Arial,Regular"&amp;P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5BA7F-1102-46FB-B21E-F9C333E87648}">
  <dimension ref="A1:H45"/>
  <sheetViews>
    <sheetView workbookViewId="0">
      <selection activeCell="L16" sqref="L16"/>
    </sheetView>
  </sheetViews>
  <sheetFormatPr defaultColWidth="9.140625" defaultRowHeight="12.75"/>
  <cols>
    <col min="1" max="1" width="9.140625" style="207"/>
    <col min="2" max="2" width="51.42578125" style="207" customWidth="1"/>
    <col min="3" max="3" width="9.140625" style="207"/>
    <col min="4" max="4" width="13.140625" style="207" customWidth="1"/>
    <col min="5" max="16384" width="9.140625" style="207"/>
  </cols>
  <sheetData>
    <row r="1" spans="1:4" ht="15.75">
      <c r="A1" s="206" t="s">
        <v>1265</v>
      </c>
    </row>
    <row r="2" spans="1:4" ht="13.5" thickBot="1"/>
    <row r="3" spans="1:4" ht="13.5" thickBot="1">
      <c r="A3" s="208" t="s">
        <v>1266</v>
      </c>
      <c r="B3" s="209" t="s">
        <v>1267</v>
      </c>
      <c r="C3" s="209" t="s">
        <v>1268</v>
      </c>
      <c r="D3" s="209" t="s">
        <v>42</v>
      </c>
    </row>
    <row r="4" spans="1:4" ht="13.5" thickBot="1">
      <c r="A4" s="210">
        <v>1</v>
      </c>
      <c r="B4" s="211" t="s">
        <v>1269</v>
      </c>
      <c r="C4" s="211" t="s">
        <v>208</v>
      </c>
      <c r="D4" s="211"/>
    </row>
    <row r="5" spans="1:4" ht="13.5" thickBot="1">
      <c r="A5" s="210">
        <v>2</v>
      </c>
      <c r="B5" s="211" t="s">
        <v>1270</v>
      </c>
      <c r="C5" s="211" t="s">
        <v>208</v>
      </c>
      <c r="D5" s="211"/>
    </row>
    <row r="6" spans="1:4" ht="13.5" thickBot="1">
      <c r="A6" s="210">
        <v>3</v>
      </c>
      <c r="B6" s="211" t="s">
        <v>1271</v>
      </c>
      <c r="C6" s="211" t="s">
        <v>208</v>
      </c>
      <c r="D6" s="211"/>
    </row>
    <row r="7" spans="1:4" ht="26.25" thickBot="1">
      <c r="A7" s="210">
        <v>4</v>
      </c>
      <c r="B7" s="211" t="s">
        <v>1272</v>
      </c>
      <c r="C7" s="211" t="s">
        <v>208</v>
      </c>
      <c r="D7" s="211"/>
    </row>
    <row r="8" spans="1:4" ht="26.25" thickBot="1">
      <c r="A8" s="210">
        <v>5</v>
      </c>
      <c r="B8" s="211" t="s">
        <v>1273</v>
      </c>
      <c r="C8" s="211" t="s">
        <v>208</v>
      </c>
      <c r="D8" s="211"/>
    </row>
    <row r="9" spans="1:4" ht="13.5" thickBot="1">
      <c r="A9" s="212">
        <v>6</v>
      </c>
      <c r="B9" s="213" t="s">
        <v>1274</v>
      </c>
      <c r="C9" s="213" t="s">
        <v>208</v>
      </c>
      <c r="D9" s="211"/>
    </row>
    <row r="10" spans="1:4" ht="13.5" thickBot="1">
      <c r="A10" s="212">
        <v>7</v>
      </c>
      <c r="B10" s="213" t="s">
        <v>1275</v>
      </c>
      <c r="C10" s="213" t="s">
        <v>208</v>
      </c>
      <c r="D10" s="211"/>
    </row>
    <row r="11" spans="1:4" ht="26.25" thickBot="1">
      <c r="A11" s="212">
        <v>8</v>
      </c>
      <c r="B11" s="213" t="s">
        <v>1276</v>
      </c>
      <c r="C11" s="213" t="s">
        <v>566</v>
      </c>
      <c r="D11" s="211"/>
    </row>
    <row r="12" spans="1:4" ht="26.25" thickBot="1">
      <c r="A12" s="210">
        <v>9</v>
      </c>
      <c r="B12" s="211" t="s">
        <v>1277</v>
      </c>
      <c r="C12" s="211" t="s">
        <v>1278</v>
      </c>
      <c r="D12" s="211"/>
    </row>
    <row r="13" spans="1:4" ht="13.5" thickBot="1">
      <c r="A13" s="210">
        <v>10</v>
      </c>
      <c r="B13" s="211" t="s">
        <v>1279</v>
      </c>
      <c r="C13" s="211" t="s">
        <v>1278</v>
      </c>
      <c r="D13" s="211"/>
    </row>
    <row r="14" spans="1:4" ht="26.25" thickBot="1">
      <c r="A14" s="210">
        <v>11</v>
      </c>
      <c r="B14" s="211" t="s">
        <v>1280</v>
      </c>
      <c r="C14" s="211" t="s">
        <v>1281</v>
      </c>
      <c r="D14" s="211"/>
    </row>
    <row r="15" spans="1:4" ht="13.5" thickBot="1">
      <c r="A15" s="210">
        <v>12</v>
      </c>
      <c r="B15" s="211" t="s">
        <v>1279</v>
      </c>
      <c r="C15" s="211" t="s">
        <v>1281</v>
      </c>
      <c r="D15" s="211"/>
    </row>
    <row r="16" spans="1:4" ht="26.25" thickBot="1">
      <c r="A16" s="210">
        <v>13</v>
      </c>
      <c r="B16" s="211" t="s">
        <v>1282</v>
      </c>
      <c r="C16" s="211" t="s">
        <v>1283</v>
      </c>
      <c r="D16" s="211"/>
    </row>
    <row r="17" spans="1:8" ht="13.5" thickBot="1">
      <c r="A17" s="210">
        <v>14</v>
      </c>
      <c r="B17" s="211" t="s">
        <v>1279</v>
      </c>
      <c r="C17" s="211" t="s">
        <v>1283</v>
      </c>
      <c r="D17" s="211"/>
    </row>
    <row r="19" spans="1:8">
      <c r="A19" s="214" t="s">
        <v>1284</v>
      </c>
    </row>
    <row r="20" spans="1:8" ht="40.5" customHeight="1">
      <c r="A20" s="289" t="s">
        <v>1285</v>
      </c>
      <c r="B20" s="289"/>
      <c r="C20" s="289"/>
      <c r="D20" s="289"/>
    </row>
    <row r="21" spans="1:8">
      <c r="H21" s="215"/>
    </row>
    <row r="23" spans="1:8" ht="15.75">
      <c r="A23" s="206" t="s">
        <v>1286</v>
      </c>
    </row>
    <row r="24" spans="1:8">
      <c r="A24" s="214" t="s">
        <v>1287</v>
      </c>
    </row>
    <row r="25" spans="1:8" ht="13.5" thickBot="1"/>
    <row r="26" spans="1:8" ht="13.5" thickBot="1">
      <c r="A26" s="208" t="s">
        <v>1266</v>
      </c>
      <c r="B26" s="209" t="s">
        <v>1267</v>
      </c>
      <c r="C26" s="209" t="s">
        <v>1268</v>
      </c>
      <c r="D26" s="209" t="s">
        <v>1288</v>
      </c>
    </row>
    <row r="27" spans="1:8" ht="13.5" thickBot="1">
      <c r="A27" s="290" t="s">
        <v>1289</v>
      </c>
      <c r="B27" s="291"/>
      <c r="C27" s="291"/>
      <c r="D27" s="292"/>
    </row>
    <row r="28" spans="1:8" ht="13.5" thickBot="1">
      <c r="A28" s="210">
        <v>1</v>
      </c>
      <c r="B28" s="211" t="s">
        <v>1290</v>
      </c>
      <c r="C28" s="211" t="s">
        <v>103</v>
      </c>
      <c r="D28" s="211"/>
    </row>
    <row r="29" spans="1:8" ht="13.5" thickBot="1">
      <c r="A29" s="210">
        <v>2</v>
      </c>
      <c r="B29" s="211" t="s">
        <v>1291</v>
      </c>
      <c r="C29" s="211" t="s">
        <v>103</v>
      </c>
      <c r="D29" s="211"/>
    </row>
    <row r="30" spans="1:8" ht="13.5" thickBot="1">
      <c r="A30" s="210">
        <v>3</v>
      </c>
      <c r="B30" s="211" t="s">
        <v>1292</v>
      </c>
      <c r="C30" s="211" t="s">
        <v>103</v>
      </c>
      <c r="D30" s="211"/>
    </row>
    <row r="31" spans="1:8" ht="13.5" thickBot="1">
      <c r="A31" s="210">
        <v>4</v>
      </c>
      <c r="B31" s="211" t="s">
        <v>1293</v>
      </c>
      <c r="C31" s="211" t="s">
        <v>103</v>
      </c>
      <c r="D31" s="211"/>
    </row>
    <row r="32" spans="1:8" ht="13.5" thickBot="1">
      <c r="A32" s="210">
        <v>5</v>
      </c>
      <c r="B32" s="211" t="s">
        <v>604</v>
      </c>
      <c r="C32" s="211" t="s">
        <v>103</v>
      </c>
      <c r="D32" s="211"/>
    </row>
    <row r="33" spans="1:4" ht="13.5" thickBot="1">
      <c r="A33" s="210">
        <v>6</v>
      </c>
      <c r="B33" s="211" t="s">
        <v>1294</v>
      </c>
      <c r="C33" s="211" t="s">
        <v>103</v>
      </c>
      <c r="D33" s="211"/>
    </row>
    <row r="34" spans="1:4" ht="13.5" thickBot="1">
      <c r="A34" s="210">
        <v>7</v>
      </c>
      <c r="B34" s="211" t="s">
        <v>1295</v>
      </c>
      <c r="C34" s="211" t="s">
        <v>103</v>
      </c>
      <c r="D34" s="211"/>
    </row>
    <row r="35" spans="1:4" ht="13.5" thickBot="1">
      <c r="A35" s="210">
        <v>8</v>
      </c>
      <c r="B35" s="211" t="s">
        <v>610</v>
      </c>
      <c r="C35" s="211" t="s">
        <v>103</v>
      </c>
      <c r="D35" s="211"/>
    </row>
    <row r="36" spans="1:4" ht="13.5" thickBot="1">
      <c r="A36" s="210">
        <v>9</v>
      </c>
      <c r="B36" s="211" t="s">
        <v>612</v>
      </c>
      <c r="C36" s="211" t="s">
        <v>103</v>
      </c>
      <c r="D36" s="211"/>
    </row>
    <row r="37" spans="1:4" ht="26.25" thickBot="1">
      <c r="A37" s="210">
        <v>10</v>
      </c>
      <c r="B37" s="211" t="s">
        <v>1296</v>
      </c>
      <c r="C37" s="211" t="s">
        <v>103</v>
      </c>
      <c r="D37" s="211"/>
    </row>
    <row r="38" spans="1:4" ht="13.5" thickBot="1">
      <c r="A38" s="290" t="s">
        <v>1297</v>
      </c>
      <c r="B38" s="291"/>
      <c r="C38" s="291"/>
      <c r="D38" s="292"/>
    </row>
    <row r="39" spans="1:4" ht="13.5" thickBot="1">
      <c r="A39" s="210">
        <v>11</v>
      </c>
      <c r="B39" s="211" t="s">
        <v>1298</v>
      </c>
      <c r="C39" s="211" t="s">
        <v>103</v>
      </c>
      <c r="D39" s="211"/>
    </row>
    <row r="40" spans="1:4" ht="13.5" thickBot="1">
      <c r="A40" s="210">
        <v>12</v>
      </c>
      <c r="B40" s="211" t="s">
        <v>1299</v>
      </c>
      <c r="C40" s="211" t="s">
        <v>103</v>
      </c>
      <c r="D40" s="211"/>
    </row>
    <row r="41" spans="1:4" ht="13.5" thickBot="1">
      <c r="A41" s="210">
        <v>13</v>
      </c>
      <c r="B41" s="211" t="s">
        <v>612</v>
      </c>
      <c r="C41" s="211" t="s">
        <v>103</v>
      </c>
      <c r="D41" s="211"/>
    </row>
    <row r="42" spans="1:4" ht="13.5" thickBot="1">
      <c r="A42" s="210">
        <v>14</v>
      </c>
      <c r="B42" s="211" t="s">
        <v>1300</v>
      </c>
      <c r="C42" s="211" t="s">
        <v>103</v>
      </c>
      <c r="D42" s="211"/>
    </row>
    <row r="44" spans="1:4">
      <c r="A44" s="214" t="s">
        <v>1301</v>
      </c>
    </row>
    <row r="45" spans="1:4" ht="28.5" customHeight="1">
      <c r="A45" s="293" t="s">
        <v>1302</v>
      </c>
      <c r="B45" s="293"/>
      <c r="C45" s="293"/>
      <c r="D45" s="293"/>
    </row>
  </sheetData>
  <mergeCells count="4">
    <mergeCell ref="A20:D20"/>
    <mergeCell ref="A27:D27"/>
    <mergeCell ref="A38:D38"/>
    <mergeCell ref="A45:D4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01F8C-82D0-49F9-91D4-74F2B5C4551E}">
  <sheetPr>
    <pageSetUpPr fitToPage="1"/>
  </sheetPr>
  <dimension ref="A1:C88"/>
  <sheetViews>
    <sheetView view="pageBreakPreview" topLeftCell="B1" zoomScaleNormal="110" zoomScaleSheetLayoutView="100" zoomScalePageLayoutView="40" workbookViewId="0">
      <selection activeCell="E32" sqref="E32"/>
    </sheetView>
  </sheetViews>
  <sheetFormatPr defaultColWidth="8.85546875" defaultRowHeight="15"/>
  <cols>
    <col min="1" max="1" width="8" style="166" customWidth="1"/>
    <col min="2" max="2" width="66" style="165" customWidth="1"/>
    <col min="3" max="3" width="23.28515625" style="12" customWidth="1"/>
  </cols>
  <sheetData>
    <row r="1" spans="1:3">
      <c r="A1" s="10"/>
      <c r="B1" s="11"/>
    </row>
    <row r="2" spans="1:3" ht="20.25">
      <c r="A2" s="145" t="s">
        <v>1303</v>
      </c>
      <c r="B2" s="146"/>
      <c r="C2" s="147"/>
    </row>
    <row r="3" spans="1:3">
      <c r="A3" s="148"/>
      <c r="B3" s="149"/>
      <c r="C3" s="150"/>
    </row>
    <row r="4" spans="1:3">
      <c r="A4" s="13" t="s">
        <v>1304</v>
      </c>
      <c r="B4" s="151"/>
      <c r="C4" s="152" t="s">
        <v>43</v>
      </c>
    </row>
    <row r="5" spans="1:3">
      <c r="A5" s="153" t="s">
        <v>1305</v>
      </c>
      <c r="B5" s="154" t="s">
        <v>1306</v>
      </c>
      <c r="C5" s="155"/>
    </row>
    <row r="6" spans="1:3">
      <c r="A6" s="44" t="s">
        <v>1307</v>
      </c>
      <c r="B6" s="124" t="s">
        <v>1308</v>
      </c>
      <c r="C6" s="156"/>
    </row>
    <row r="7" spans="1:3">
      <c r="A7" s="44" t="s">
        <v>1309</v>
      </c>
      <c r="B7" s="124" t="s">
        <v>1310</v>
      </c>
      <c r="C7" s="156"/>
    </row>
    <row r="8" spans="1:3">
      <c r="A8" s="44" t="s">
        <v>1311</v>
      </c>
      <c r="B8" s="124" t="s">
        <v>1312</v>
      </c>
      <c r="C8" s="156"/>
    </row>
    <row r="9" spans="1:3">
      <c r="A9" s="44" t="s">
        <v>1313</v>
      </c>
      <c r="B9" s="124" t="s">
        <v>1314</v>
      </c>
      <c r="C9" s="156"/>
    </row>
    <row r="10" spans="1:3">
      <c r="A10" s="44" t="s">
        <v>1315</v>
      </c>
      <c r="B10" s="124" t="s">
        <v>1316</v>
      </c>
      <c r="C10" s="156"/>
    </row>
    <row r="11" spans="1:3">
      <c r="A11" s="44" t="s">
        <v>1317</v>
      </c>
      <c r="B11" s="124" t="s">
        <v>1318</v>
      </c>
      <c r="C11" s="156"/>
    </row>
    <row r="12" spans="1:3">
      <c r="A12" s="44" t="s">
        <v>1319</v>
      </c>
      <c r="B12" s="124" t="s">
        <v>1320</v>
      </c>
      <c r="C12" s="156"/>
    </row>
    <row r="13" spans="1:3">
      <c r="A13" s="44" t="s">
        <v>1321</v>
      </c>
      <c r="B13" s="124" t="s">
        <v>862</v>
      </c>
      <c r="C13" s="156"/>
    </row>
    <row r="14" spans="1:3">
      <c r="A14" s="44" t="s">
        <v>1322</v>
      </c>
      <c r="B14" s="124" t="s">
        <v>1323</v>
      </c>
      <c r="C14" s="156"/>
    </row>
    <row r="15" spans="1:3">
      <c r="A15" s="44" t="s">
        <v>1324</v>
      </c>
      <c r="B15" s="124" t="s">
        <v>1325</v>
      </c>
      <c r="C15" s="156"/>
    </row>
    <row r="16" spans="1:3">
      <c r="A16" s="44" t="s">
        <v>1326</v>
      </c>
      <c r="B16" s="124" t="s">
        <v>1327</v>
      </c>
      <c r="C16" s="156"/>
    </row>
    <row r="17" spans="1:3">
      <c r="A17" s="157"/>
      <c r="B17" s="158"/>
      <c r="C17" s="159"/>
    </row>
    <row r="18" spans="1:3">
      <c r="A18" s="203"/>
      <c r="B18" s="202" t="s">
        <v>1328</v>
      </c>
      <c r="C18" s="160"/>
    </row>
    <row r="19" spans="1:3">
      <c r="A19" s="204"/>
      <c r="B19" s="202" t="s">
        <v>1329</v>
      </c>
      <c r="C19" s="160"/>
    </row>
    <row r="20" spans="1:3">
      <c r="A20" s="204"/>
      <c r="B20" s="202" t="s">
        <v>1330</v>
      </c>
      <c r="C20" s="160"/>
    </row>
    <row r="21" spans="1:3" ht="48.75" customHeight="1">
      <c r="A21" s="205"/>
      <c r="B21" s="202" t="s">
        <v>1331</v>
      </c>
      <c r="C21" s="160"/>
    </row>
    <row r="22" spans="1:3">
      <c r="A22" s="161"/>
      <c r="C22"/>
    </row>
    <row r="23" spans="1:3">
      <c r="A23" s="162"/>
      <c r="C23"/>
    </row>
    <row r="24" spans="1:3">
      <c r="A24" s="162"/>
      <c r="C24"/>
    </row>
    <row r="25" spans="1:3">
      <c r="A25" s="162"/>
      <c r="C25"/>
    </row>
    <row r="26" spans="1:3">
      <c r="A26" s="162"/>
      <c r="C26"/>
    </row>
    <row r="27" spans="1:3">
      <c r="A27" s="162"/>
      <c r="B27" s="201"/>
      <c r="C27"/>
    </row>
    <row r="28" spans="1:3">
      <c r="A28" s="162"/>
      <c r="C28"/>
    </row>
    <row r="29" spans="1:3">
      <c r="A29" s="162"/>
      <c r="C29"/>
    </row>
    <row r="30" spans="1:3">
      <c r="A30" s="162"/>
      <c r="B30" s="105"/>
      <c r="C30" s="163"/>
    </row>
    <row r="31" spans="1:3">
      <c r="A31" s="162"/>
      <c r="B31" s="105"/>
      <c r="C31" s="163"/>
    </row>
    <row r="32" spans="1:3">
      <c r="A32" s="162"/>
      <c r="B32" s="105"/>
      <c r="C32" s="163"/>
    </row>
    <row r="33" spans="1:3">
      <c r="A33" s="162"/>
      <c r="B33" s="105"/>
      <c r="C33" s="163"/>
    </row>
    <row r="34" spans="1:3">
      <c r="A34" s="162"/>
      <c r="B34" s="105"/>
      <c r="C34" s="163"/>
    </row>
    <row r="35" spans="1:3">
      <c r="A35" s="162"/>
      <c r="B35" s="105"/>
      <c r="C35" s="163"/>
    </row>
    <row r="36" spans="1:3">
      <c r="A36" s="162"/>
      <c r="B36" s="105"/>
      <c r="C36" s="163"/>
    </row>
    <row r="37" spans="1:3">
      <c r="A37" s="162"/>
      <c r="B37" s="105"/>
      <c r="C37" s="163"/>
    </row>
    <row r="38" spans="1:3">
      <c r="A38" s="162"/>
      <c r="B38" s="105"/>
      <c r="C38" s="163"/>
    </row>
    <row r="39" spans="1:3">
      <c r="A39" s="162"/>
      <c r="B39" s="105"/>
      <c r="C39" s="163"/>
    </row>
    <row r="40" spans="1:3">
      <c r="A40" s="162"/>
      <c r="B40" s="105"/>
      <c r="C40" s="163"/>
    </row>
    <row r="41" spans="1:3">
      <c r="A41" s="162"/>
      <c r="B41" s="105"/>
      <c r="C41" s="163"/>
    </row>
    <row r="42" spans="1:3">
      <c r="A42" s="162"/>
      <c r="B42" s="105"/>
      <c r="C42" s="163"/>
    </row>
    <row r="43" spans="1:3">
      <c r="A43" s="162"/>
      <c r="B43" s="105"/>
      <c r="C43" s="163"/>
    </row>
    <row r="44" spans="1:3">
      <c r="A44" s="162"/>
      <c r="B44" s="105"/>
      <c r="C44" s="163"/>
    </row>
    <row r="45" spans="1:3">
      <c r="A45" s="162"/>
      <c r="B45" s="105"/>
      <c r="C45" s="163"/>
    </row>
    <row r="46" spans="1:3">
      <c r="A46" s="162"/>
      <c r="B46" s="105"/>
      <c r="C46" s="163"/>
    </row>
    <row r="47" spans="1:3">
      <c r="A47" s="162"/>
      <c r="B47" s="105"/>
      <c r="C47" s="163"/>
    </row>
    <row r="48" spans="1:3">
      <c r="A48" s="162"/>
      <c r="B48" s="105"/>
      <c r="C48" s="163"/>
    </row>
    <row r="49" spans="1:3">
      <c r="A49" s="162"/>
      <c r="B49" s="105"/>
      <c r="C49" s="163"/>
    </row>
    <row r="50" spans="1:3">
      <c r="A50" s="162"/>
      <c r="B50" s="105"/>
      <c r="C50" s="163"/>
    </row>
    <row r="51" spans="1:3">
      <c r="A51" s="162"/>
      <c r="B51" s="105"/>
      <c r="C51" s="163"/>
    </row>
    <row r="52" spans="1:3">
      <c r="A52" s="162"/>
      <c r="B52" s="105"/>
      <c r="C52" s="163"/>
    </row>
    <row r="53" spans="1:3">
      <c r="A53" s="162"/>
      <c r="B53" s="105"/>
      <c r="C53" s="163"/>
    </row>
    <row r="54" spans="1:3">
      <c r="A54" s="162"/>
      <c r="B54" s="105"/>
      <c r="C54" s="163"/>
    </row>
    <row r="55" spans="1:3">
      <c r="A55" s="162"/>
      <c r="B55" s="105"/>
      <c r="C55" s="163"/>
    </row>
    <row r="56" spans="1:3">
      <c r="A56" s="162"/>
      <c r="B56" s="105"/>
      <c r="C56" s="163"/>
    </row>
    <row r="57" spans="1:3">
      <c r="A57" s="162"/>
      <c r="B57" s="105"/>
      <c r="C57" s="163"/>
    </row>
    <row r="58" spans="1:3">
      <c r="A58" s="162"/>
      <c r="B58" s="105"/>
      <c r="C58" s="163"/>
    </row>
    <row r="59" spans="1:3">
      <c r="A59" s="164"/>
    </row>
    <row r="60" spans="1:3">
      <c r="A60" s="164"/>
    </row>
    <row r="61" spans="1:3">
      <c r="A61" s="164"/>
    </row>
    <row r="62" spans="1:3">
      <c r="A62" s="164"/>
    </row>
    <row r="63" spans="1:3">
      <c r="A63" s="164"/>
    </row>
    <row r="64" spans="1:3">
      <c r="A64" s="164"/>
    </row>
    <row r="65" spans="1:1">
      <c r="A65" s="164"/>
    </row>
    <row r="66" spans="1:1">
      <c r="A66" s="164"/>
    </row>
    <row r="67" spans="1:1">
      <c r="A67" s="164"/>
    </row>
    <row r="68" spans="1:1">
      <c r="A68" s="164"/>
    </row>
    <row r="69" spans="1:1">
      <c r="A69" s="164"/>
    </row>
    <row r="70" spans="1:1">
      <c r="A70" s="164"/>
    </row>
    <row r="71" spans="1:1">
      <c r="A71" s="164"/>
    </row>
    <row r="72" spans="1:1">
      <c r="A72" s="164"/>
    </row>
    <row r="73" spans="1:1">
      <c r="A73" s="164"/>
    </row>
    <row r="74" spans="1:1">
      <c r="A74" s="164"/>
    </row>
    <row r="75" spans="1:1">
      <c r="A75" s="164"/>
    </row>
    <row r="76" spans="1:1">
      <c r="A76" s="164"/>
    </row>
    <row r="77" spans="1:1">
      <c r="A77" s="164"/>
    </row>
    <row r="78" spans="1:1">
      <c r="A78" s="164"/>
    </row>
    <row r="79" spans="1:1">
      <c r="A79" s="164"/>
    </row>
    <row r="80" spans="1:1">
      <c r="A80" s="164"/>
    </row>
    <row r="81" spans="1:1">
      <c r="A81" s="164"/>
    </row>
    <row r="82" spans="1:1">
      <c r="A82" s="164"/>
    </row>
    <row r="83" spans="1:1">
      <c r="A83" s="164"/>
    </row>
    <row r="84" spans="1:1">
      <c r="A84" s="164"/>
    </row>
    <row r="85" spans="1:1">
      <c r="A85" s="164"/>
    </row>
    <row r="86" spans="1:1">
      <c r="A86" s="164"/>
    </row>
    <row r="87" spans="1:1">
      <c r="A87" s="164"/>
    </row>
    <row r="88" spans="1:1">
      <c r="A88" s="164"/>
    </row>
  </sheetData>
  <printOptions horizontalCentered="1" verticalCentered="1"/>
  <pageMargins left="0.74803149606299213" right="0.74803149606299213" top="0.98425196850393704" bottom="0.98425196850393704" header="0.51181102362204722" footer="0.51181102362204722"/>
  <pageSetup paperSize="9" scale="88" fitToHeight="32" orientation="portrait" errors="blank" r:id="rId1"/>
  <headerFooter>
    <oddHeader>&amp;L&amp;"Arial,Bold"Annex 1 Bill of Quantities for Ground Investigation</oddHeader>
    <oddFooter>&amp;R&amp;"Arial,Regular"&amp;P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E75885C875CD45A2627C0CEEEC4DD1" ma:contentTypeVersion="17" ma:contentTypeDescription="Create a new document." ma:contentTypeScope="" ma:versionID="90aa3d29a2fdd3c67630736a4aa98462">
  <xsd:schema xmlns:xsd="http://www.w3.org/2001/XMLSchema" xmlns:xs="http://www.w3.org/2001/XMLSchema" xmlns:p="http://schemas.microsoft.com/office/2006/metadata/properties" xmlns:ns2="8dc2c087-0eee-416e-b607-19149829ef05" xmlns:ns3="26aa0f65-cd2c-4616-8b49-18df7f4cf078" targetNamespace="http://schemas.microsoft.com/office/2006/metadata/properties" ma:root="true" ma:fieldsID="f0af7d610d5fb313e0e782fe7dd4d5a9" ns2:_="" ns3:_="">
    <xsd:import namespace="8dc2c087-0eee-416e-b607-19149829ef05"/>
    <xsd:import namespace="26aa0f65-cd2c-4616-8b49-18df7f4cf07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ServiceLocation" minOccurs="0"/>
                <xsd:element ref="ns3:MediaServiceSearchProperties" minOccurs="0"/>
                <xsd:element ref="ns3:MediaLengthInSeconds"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2c087-0eee-416e-b607-19149829ef0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85124c5-3569-4bd3-93ba-aede89da966c}" ma:internalName="TaxCatchAll" ma:showField="CatchAllData" ma:web="8dc2c087-0eee-416e-b607-19149829ef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aa0f65-cd2c-4616-8b49-18df7f4cf07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f907feb-2135-424b-9e5e-2a3ef7dbb3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ArchiverLinkFileType" ma:index="24"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dc2c087-0eee-416e-b607-19149829ef05" xsi:nil="true"/>
    <ArchiverLinkFileType xmlns="26aa0f65-cd2c-4616-8b49-18df7f4cf078" xsi:nil="true"/>
    <lcf76f155ced4ddcb4097134ff3c332f xmlns="26aa0f65-cd2c-4616-8b49-18df7f4cf0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F83D3D-2BF2-4ED6-ACFA-DF995D5F54F0}"/>
</file>

<file path=customXml/itemProps2.xml><?xml version="1.0" encoding="utf-8"?>
<ds:datastoreItem xmlns:ds="http://schemas.openxmlformats.org/officeDocument/2006/customXml" ds:itemID="{38E13B84-E583-4CDF-A410-09266D131656}"/>
</file>

<file path=customXml/itemProps3.xml><?xml version="1.0" encoding="utf-8"?>
<ds:datastoreItem xmlns:ds="http://schemas.openxmlformats.org/officeDocument/2006/customXml" ds:itemID="{F52D8E6C-DB20-406F-8E63-91DADDCC61F1}"/>
</file>

<file path=docMetadata/LabelInfo.xml><?xml version="1.0" encoding="utf-8"?>
<clbl:labelList xmlns:clbl="http://schemas.microsoft.com/office/2020/mipLabelMetadata">
  <clbl:label id="{82fa3fd3-029b-403d-91b4-1dc930cb0e60}" enabled="1" method="Standard" siteId="{4ae48b41-0137-4599-8661-fc641fe77bea}"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Emma Haggan</cp:lastModifiedBy>
  <cp:revision/>
  <dcterms:created xsi:type="dcterms:W3CDTF">2016-07-22T09:08:45Z</dcterms:created>
  <dcterms:modified xsi:type="dcterms:W3CDTF">2026-09-24T10:15:17Z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fa3fd3-029b-403d-91b4-1dc930cb0e60_Enabled">
    <vt:lpwstr>true</vt:lpwstr>
  </property>
  <property fmtid="{D5CDD505-2E9C-101B-9397-08002B2CF9AE}" pid="3" name="MSIP_Label_82fa3fd3-029b-403d-91b4-1dc930cb0e60_SetDate">
    <vt:lpwstr>2022-01-11T12:58:54Z</vt:lpwstr>
  </property>
  <property fmtid="{D5CDD505-2E9C-101B-9397-08002B2CF9AE}" pid="4" name="MSIP_Label_82fa3fd3-029b-403d-91b4-1dc930cb0e60_Method">
    <vt:lpwstr>Standard</vt:lpwstr>
  </property>
  <property fmtid="{D5CDD505-2E9C-101B-9397-08002B2CF9AE}" pid="5" name="MSIP_Label_82fa3fd3-029b-403d-91b4-1dc930cb0e60_Name">
    <vt:lpwstr>82fa3fd3-029b-403d-91b4-1dc930cb0e60</vt:lpwstr>
  </property>
  <property fmtid="{D5CDD505-2E9C-101B-9397-08002B2CF9AE}" pid="6" name="MSIP_Label_82fa3fd3-029b-403d-91b4-1dc930cb0e60_SiteId">
    <vt:lpwstr>4ae48b41-0137-4599-8661-fc641fe77bea</vt:lpwstr>
  </property>
  <property fmtid="{D5CDD505-2E9C-101B-9397-08002B2CF9AE}" pid="7" name="MSIP_Label_82fa3fd3-029b-403d-91b4-1dc930cb0e60_ActionId">
    <vt:lpwstr>5d4bfad5-2aef-446c-90b2-16f1a7e8ee51</vt:lpwstr>
  </property>
  <property fmtid="{D5CDD505-2E9C-101B-9397-08002B2CF9AE}" pid="8" name="MSIP_Label_82fa3fd3-029b-403d-91b4-1dc930cb0e60_ContentBits">
    <vt:lpwstr>0</vt:lpwstr>
  </property>
  <property fmtid="{D5CDD505-2E9C-101B-9397-08002B2CF9AE}" pid="9" name="ContentTypeId">
    <vt:lpwstr>0x0101006EE75885C875CD45A2627C0CEEEC4DD1</vt:lpwstr>
  </property>
  <property fmtid="{D5CDD505-2E9C-101B-9397-08002B2CF9AE}" pid="10" name="MediaServiceImageTags">
    <vt:lpwstr/>
  </property>
</Properties>
</file>