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C:\Data\T.074.2026 External Recruitment Support\Tender Documents 09092026\"/>
    </mc:Choice>
  </mc:AlternateContent>
  <xr:revisionPtr revIDLastSave="0" documentId="13_ncr:1_{329CE261-F1A9-497F-8DEE-DBC31519D45B}" xr6:coauthVersionLast="47" xr6:coauthVersionMax="47" xr10:uidLastSave="{00000000-0000-0000-0000-000000000000}"/>
  <bookViews>
    <workbookView xWindow="-110" yWindow="-110" windowWidth="19420" windowHeight="10300" xr2:uid="{00000000-000D-0000-FFFF-FFFF00000000}"/>
  </bookViews>
  <sheets>
    <sheet name="Overview" sheetId="5" r:id="rId1"/>
    <sheet name="Completion Notes" sheetId="6" r:id="rId2"/>
    <sheet name="Flat Cost per Appointment"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1" i="1" l="1"/>
  <c r="L3" i="1"/>
  <c r="M3" i="1"/>
  <c r="M60" i="1"/>
  <c r="L60" i="1"/>
  <c r="M59" i="1"/>
  <c r="L59" i="1"/>
  <c r="M58" i="1"/>
  <c r="L58" i="1"/>
  <c r="M57" i="1"/>
  <c r="L57" i="1"/>
  <c r="M56" i="1"/>
  <c r="L56" i="1"/>
  <c r="M55" i="1"/>
  <c r="L55" i="1"/>
  <c r="M54" i="1"/>
  <c r="L54" i="1"/>
  <c r="M53" i="1"/>
  <c r="L53" i="1"/>
  <c r="M52" i="1"/>
  <c r="L52" i="1"/>
  <c r="M51" i="1"/>
  <c r="L51" i="1"/>
  <c r="M50" i="1"/>
  <c r="L50" i="1"/>
  <c r="M49" i="1"/>
  <c r="L49" i="1"/>
  <c r="M48" i="1"/>
  <c r="L48" i="1"/>
  <c r="M47" i="1"/>
  <c r="L47" i="1"/>
  <c r="M46" i="1"/>
  <c r="L46" i="1"/>
  <c r="M45" i="1"/>
  <c r="L45" i="1"/>
  <c r="M44" i="1"/>
  <c r="L44" i="1"/>
  <c r="M43" i="1"/>
  <c r="L43" i="1"/>
  <c r="M42" i="1"/>
  <c r="L42" i="1"/>
  <c r="M41" i="1"/>
  <c r="L41" i="1"/>
  <c r="M40" i="1"/>
  <c r="L40" i="1"/>
  <c r="M39" i="1"/>
  <c r="L39" i="1"/>
  <c r="M38" i="1"/>
  <c r="L38" i="1"/>
  <c r="M37" i="1"/>
  <c r="L37" i="1"/>
  <c r="M36" i="1"/>
  <c r="L36" i="1"/>
  <c r="M35" i="1"/>
  <c r="L35" i="1"/>
  <c r="M34" i="1"/>
  <c r="L34" i="1"/>
  <c r="M33" i="1"/>
  <c r="L33" i="1"/>
  <c r="M32" i="1"/>
  <c r="L32" i="1"/>
  <c r="M31" i="1"/>
  <c r="L31" i="1"/>
  <c r="M30" i="1"/>
  <c r="L30" i="1"/>
  <c r="M29" i="1"/>
  <c r="L29" i="1"/>
  <c r="M28" i="1"/>
  <c r="L28" i="1"/>
  <c r="M27" i="1"/>
  <c r="L27" i="1"/>
  <c r="M26" i="1"/>
  <c r="L26" i="1"/>
  <c r="M25" i="1"/>
  <c r="L25" i="1"/>
  <c r="M24" i="1"/>
  <c r="L24" i="1"/>
  <c r="M23" i="1"/>
  <c r="L23" i="1"/>
  <c r="M22" i="1"/>
  <c r="L22" i="1"/>
  <c r="N22" i="1" s="1"/>
  <c r="M21" i="1"/>
  <c r="L21" i="1"/>
  <c r="M20" i="1"/>
  <c r="L20" i="1"/>
  <c r="M19" i="1"/>
  <c r="L19" i="1"/>
  <c r="M18" i="1"/>
  <c r="L18" i="1"/>
  <c r="M17" i="1"/>
  <c r="L17" i="1"/>
  <c r="M16" i="1"/>
  <c r="L16" i="1"/>
  <c r="M15" i="1"/>
  <c r="L15" i="1"/>
  <c r="M14" i="1"/>
  <c r="L14" i="1"/>
  <c r="N14" i="1" s="1"/>
  <c r="M12" i="1"/>
  <c r="L12" i="1"/>
  <c r="M10" i="1"/>
  <c r="L10" i="1"/>
  <c r="M9" i="1"/>
  <c r="L9" i="1"/>
  <c r="M8" i="1"/>
  <c r="L8" i="1"/>
  <c r="M7" i="1"/>
  <c r="L7" i="1"/>
  <c r="M6" i="1"/>
  <c r="L6" i="1"/>
  <c r="M5" i="1"/>
  <c r="L5" i="1"/>
  <c r="M4" i="1"/>
  <c r="L4" i="1"/>
  <c r="N4" i="1" s="1"/>
  <c r="M13" i="1"/>
  <c r="L13" i="1"/>
  <c r="M11" i="1"/>
  <c r="L11" i="1"/>
  <c r="N3" i="1" l="1"/>
  <c r="O3" i="1" s="1"/>
  <c r="P3" i="1" s="1"/>
  <c r="N30" i="1"/>
  <c r="O30" i="1" s="1"/>
  <c r="N8" i="1"/>
  <c r="N38" i="1"/>
  <c r="O38" i="1" s="1"/>
  <c r="N46" i="1"/>
  <c r="N54" i="1"/>
  <c r="O54" i="1" s="1"/>
  <c r="P54" i="1" s="1"/>
  <c r="N11" i="1"/>
  <c r="N5" i="1"/>
  <c r="N15" i="1"/>
  <c r="O15" i="1" s="1"/>
  <c r="P15" i="1" s="1"/>
  <c r="N19" i="1"/>
  <c r="O19" i="1" s="1"/>
  <c r="P19" i="1" s="1"/>
  <c r="N23" i="1"/>
  <c r="O23" i="1" s="1"/>
  <c r="P23" i="1" s="1"/>
  <c r="N27" i="1"/>
  <c r="O27" i="1" s="1"/>
  <c r="P27" i="1" s="1"/>
  <c r="N31" i="1"/>
  <c r="O31" i="1" s="1"/>
  <c r="P31" i="1" s="1"/>
  <c r="N35" i="1"/>
  <c r="O35" i="1" s="1"/>
  <c r="P35" i="1" s="1"/>
  <c r="N39" i="1"/>
  <c r="O39" i="1" s="1"/>
  <c r="P39" i="1" s="1"/>
  <c r="N43" i="1"/>
  <c r="O43" i="1" s="1"/>
  <c r="P43" i="1" s="1"/>
  <c r="N51" i="1"/>
  <c r="O51" i="1" s="1"/>
  <c r="P51" i="1" s="1"/>
  <c r="N59" i="1"/>
  <c r="O59" i="1" s="1"/>
  <c r="P59" i="1" s="1"/>
  <c r="N12" i="1"/>
  <c r="N16" i="1"/>
  <c r="O16" i="1" s="1"/>
  <c r="P16" i="1" s="1"/>
  <c r="N24" i="1"/>
  <c r="O24" i="1" s="1"/>
  <c r="P24" i="1" s="1"/>
  <c r="N32" i="1"/>
  <c r="O32" i="1" s="1"/>
  <c r="P32" i="1" s="1"/>
  <c r="N40" i="1"/>
  <c r="O40" i="1" s="1"/>
  <c r="P40" i="1" s="1"/>
  <c r="N48" i="1"/>
  <c r="O48" i="1" s="1"/>
  <c r="P48" i="1" s="1"/>
  <c r="N56" i="1"/>
  <c r="O56" i="1" s="1"/>
  <c r="P56" i="1" s="1"/>
  <c r="N47" i="1"/>
  <c r="O47" i="1" s="1"/>
  <c r="P47" i="1" s="1"/>
  <c r="N55" i="1"/>
  <c r="O55" i="1" s="1"/>
  <c r="P55" i="1" s="1"/>
  <c r="P38" i="1"/>
  <c r="N21" i="1"/>
  <c r="O21" i="1" s="1"/>
  <c r="P21" i="1" s="1"/>
  <c r="N29" i="1"/>
  <c r="O29" i="1" s="1"/>
  <c r="P29" i="1" s="1"/>
  <c r="N37" i="1"/>
  <c r="O37" i="1" s="1"/>
  <c r="P37" i="1" s="1"/>
  <c r="O14" i="1"/>
  <c r="P14" i="1" s="1"/>
  <c r="O46" i="1"/>
  <c r="P46" i="1" s="1"/>
  <c r="N7" i="1"/>
  <c r="O22" i="1"/>
  <c r="P22" i="1" s="1"/>
  <c r="N6" i="1"/>
  <c r="N10" i="1"/>
  <c r="N17" i="1"/>
  <c r="O17" i="1" s="1"/>
  <c r="P17" i="1" s="1"/>
  <c r="N18" i="1"/>
  <c r="N20" i="1"/>
  <c r="O20" i="1" s="1"/>
  <c r="P20" i="1" s="1"/>
  <c r="N25" i="1"/>
  <c r="O25" i="1" s="1"/>
  <c r="P25" i="1" s="1"/>
  <c r="N26" i="1"/>
  <c r="N28" i="1"/>
  <c r="O28" i="1" s="1"/>
  <c r="P28" i="1" s="1"/>
  <c r="N33" i="1"/>
  <c r="O33" i="1" s="1"/>
  <c r="P33" i="1" s="1"/>
  <c r="N34" i="1"/>
  <c r="N36" i="1"/>
  <c r="O36" i="1" s="1"/>
  <c r="P36" i="1" s="1"/>
  <c r="N41" i="1"/>
  <c r="O41" i="1" s="1"/>
  <c r="P41" i="1" s="1"/>
  <c r="N42" i="1"/>
  <c r="N44" i="1"/>
  <c r="O44" i="1" s="1"/>
  <c r="P44" i="1" s="1"/>
  <c r="N45" i="1"/>
  <c r="O45" i="1" s="1"/>
  <c r="P45" i="1" s="1"/>
  <c r="N49" i="1"/>
  <c r="O49" i="1" s="1"/>
  <c r="P49" i="1" s="1"/>
  <c r="N50" i="1"/>
  <c r="N52" i="1"/>
  <c r="O52" i="1" s="1"/>
  <c r="P52" i="1" s="1"/>
  <c r="N53" i="1"/>
  <c r="O53" i="1" s="1"/>
  <c r="P53" i="1" s="1"/>
  <c r="N57" i="1"/>
  <c r="O57" i="1" s="1"/>
  <c r="P57" i="1" s="1"/>
  <c r="N58" i="1"/>
  <c r="N60" i="1"/>
  <c r="O60" i="1" s="1"/>
  <c r="P60" i="1" s="1"/>
  <c r="N9" i="1"/>
  <c r="N13" i="1"/>
  <c r="O13" i="1" s="1"/>
  <c r="P13" i="1" s="1"/>
  <c r="P30" i="1" l="1"/>
  <c r="O34" i="1"/>
  <c r="P34" i="1" s="1"/>
  <c r="O50" i="1"/>
  <c r="P50" i="1" s="1"/>
  <c r="O26" i="1"/>
  <c r="P26" i="1" s="1"/>
  <c r="O58" i="1"/>
  <c r="P58" i="1" s="1"/>
  <c r="O42" i="1"/>
  <c r="P42" i="1" s="1"/>
  <c r="O18" i="1"/>
  <c r="P18" i="1" s="1"/>
  <c r="O4" i="1"/>
  <c r="P4" i="1" s="1"/>
  <c r="O5" i="1" l="1"/>
  <c r="O6" i="1"/>
  <c r="O8" i="1"/>
  <c r="P8" i="1" s="1"/>
  <c r="O11" i="1"/>
  <c r="O9" i="1"/>
  <c r="P9" i="1" s="1"/>
  <c r="O12" i="1"/>
  <c r="P12" i="1" s="1"/>
  <c r="O10" i="1"/>
  <c r="P10" i="1" s="1"/>
  <c r="D61" i="1"/>
  <c r="P6" i="1" l="1"/>
  <c r="P5" i="1"/>
  <c r="P11" i="1"/>
  <c r="O7" i="1"/>
  <c r="P7" i="1" s="1"/>
  <c r="M61" i="1" l="1"/>
  <c r="L61" i="1"/>
  <c r="L62" i="1" l="1"/>
  <c r="M62" i="1"/>
  <c r="N61" i="1"/>
  <c r="O61" i="1" l="1"/>
  <c r="P61" i="1" l="1"/>
  <c r="P64" i="1" s="1"/>
</calcChain>
</file>

<file path=xl/sharedStrings.xml><?xml version="1.0" encoding="utf-8"?>
<sst xmlns="http://schemas.openxmlformats.org/spreadsheetml/2006/main" count="166" uniqueCount="122">
  <si>
    <t>Grade/ Proposed Role</t>
  </si>
  <si>
    <t>Scenario 1</t>
  </si>
  <si>
    <t>Scenario 2</t>
  </si>
  <si>
    <t>Number of Recruits Targeted</t>
  </si>
  <si>
    <t>Cost Per Role Appointed</t>
  </si>
  <si>
    <t>Total Cost Per Scenario</t>
  </si>
  <si>
    <t>Overall Cost</t>
  </si>
  <si>
    <t>%of Internal Candidates</t>
  </si>
  <si>
    <t>Discount for Internal Candidates</t>
  </si>
  <si>
    <t>Net Overall Cost</t>
  </si>
  <si>
    <t>Programme / Project:</t>
  </si>
  <si>
    <t>Document:</t>
  </si>
  <si>
    <t>Pricing Schedule</t>
  </si>
  <si>
    <t>Date:</t>
  </si>
  <si>
    <t>Version:</t>
  </si>
  <si>
    <t>Final</t>
  </si>
  <si>
    <t>Description</t>
  </si>
  <si>
    <t>Tenderer:</t>
  </si>
  <si>
    <t>Completed By:</t>
  </si>
  <si>
    <t>Date Completed:</t>
  </si>
  <si>
    <t>Key Assumptions / Clarifications</t>
  </si>
  <si>
    <t>1</t>
  </si>
  <si>
    <t>2</t>
  </si>
  <si>
    <t>3</t>
  </si>
  <si>
    <t>3.1</t>
  </si>
  <si>
    <t>3.2</t>
  </si>
  <si>
    <t>3.3</t>
  </si>
  <si>
    <t>3.4</t>
  </si>
  <si>
    <t>Tenderers should note that the numbers provided in each scenario are purely used for the purposes of calculating an overall notional cost of the proposal for scoring purposes and do not in any way represent a commitment to recruit any staff through the Framework Agreement or any Contract drawn down from the Framework Agreement.</t>
  </si>
  <si>
    <r>
      <t>All costs must be quoted in Euro (€) exclusive of VAT.  The prices quoted must be the full and total cost for services f</t>
    </r>
    <r>
      <rPr>
        <sz val="14"/>
        <color theme="1"/>
        <rFont val="Calibri"/>
        <family val="2"/>
        <scheme val="minor"/>
      </rPr>
      <t>or the term of the Framework Agreement inclusive of all charges and expenses incurred in the delivery of the project. The VAT applicable to any element of the delivery of the service must be clearly indicated. The fee quoted is to include all work including any advance work necessary to deliver the required service. The sum shall include all labour, (including secretarial services), travel, subsistence and other expenses, overheads, duties, insurances and all sub-contractors fees.</t>
    </r>
  </si>
  <si>
    <t>3.5</t>
  </si>
  <si>
    <t>3.6</t>
  </si>
  <si>
    <t>Max Rate Chargeable</t>
  </si>
  <si>
    <t>Average Basic Mid-Point</t>
  </si>
  <si>
    <t>Proposed Costs - Flat Rate Per Role Filled</t>
  </si>
  <si>
    <t>Scenario Cost</t>
  </si>
  <si>
    <t>% Discount for Internal Candidates (Minimum 30%)</t>
  </si>
  <si>
    <t>3.7</t>
  </si>
  <si>
    <t>Please read Completion Notes for Option 1 and Option 2 and then complete BOTH the Flat Cost per Appointment and the Base Cost + % Salary per App. worksheets</t>
  </si>
  <si>
    <t>Principal Officer</t>
  </si>
  <si>
    <t>Assistant Principal</t>
  </si>
  <si>
    <t>Higher Executive Officer</t>
  </si>
  <si>
    <t>Legal</t>
  </si>
  <si>
    <t>Finance</t>
  </si>
  <si>
    <t>Executive Director</t>
  </si>
  <si>
    <t xml:space="preserve">MANAGED SERVICE FOR END-TO-END RECRUITMENT SERVICES ON BEHALF OF AN GARDA SÍOCHÁNA </t>
  </si>
  <si>
    <t>This document contains the pricing schedule for the provision of a Managed Service Provision of end-to-end Recruitment Services on behalf of An Garda Síochána</t>
  </si>
  <si>
    <t xml:space="preserve">An Garda Síochána has an ambitious Recruitment Strategy to deliver additional permanent and specified purpose posts across all categories and grades of staff. </t>
  </si>
  <si>
    <t>An Garda Síochána has indicated a maximum cost per role. Tenders in excess of this maximum will be disqualified from the Tender process.</t>
  </si>
  <si>
    <r>
      <t xml:space="preserve">Tenderers are also required to provide a percentage discount to be applied to the cost per person, when the person recruited is an existing employee of An Garda Síochána or other Justice Sector agencies. </t>
    </r>
    <r>
      <rPr>
        <b/>
        <sz val="14"/>
        <rFont val="Calibri"/>
        <family val="2"/>
        <scheme val="minor"/>
      </rPr>
      <t>An Garda Síochána has also set a floor of 30% on the discount to be applied for internally sourced staff. Tenders proposing a lower rate than this floor will also be excluded from consideration in the assessment.</t>
    </r>
    <r>
      <rPr>
        <sz val="14"/>
        <rFont val="Calibri"/>
        <family val="2"/>
        <scheme val="minor"/>
      </rPr>
      <t xml:space="preserve"> </t>
    </r>
  </si>
  <si>
    <t>Refer to section 2.10 and Appendix 2 of the Invitation to Tender</t>
  </si>
  <si>
    <t>Chief Medical Officer</t>
  </si>
  <si>
    <t>Medical</t>
  </si>
  <si>
    <t>State Solicitor</t>
  </si>
  <si>
    <t>Administrative Officer</t>
  </si>
  <si>
    <t>Engineer Grade I</t>
  </si>
  <si>
    <t>Occupational Health Physician</t>
  </si>
  <si>
    <t>Nurse Manager CNM2</t>
  </si>
  <si>
    <t>Nurse OHN</t>
  </si>
  <si>
    <t xml:space="preserve">Executive Officer </t>
  </si>
  <si>
    <t xml:space="preserve">Director </t>
  </si>
  <si>
    <t>Engineer Grade II</t>
  </si>
  <si>
    <t>Engineer Grade III</t>
  </si>
  <si>
    <t>Fleet Support Officer</t>
  </si>
  <si>
    <t>Professional  / Forensic Accountant Grade I</t>
  </si>
  <si>
    <t>Professional  / Forensic Accountant Grade II</t>
  </si>
  <si>
    <t>Stores Officer</t>
  </si>
  <si>
    <t>Storesperson</t>
  </si>
  <si>
    <t>Other Staff</t>
  </si>
  <si>
    <t>Control Room Operatives</t>
  </si>
  <si>
    <t>Internships / Apprenticeships</t>
  </si>
  <si>
    <t>Higher Legal Executive</t>
  </si>
  <si>
    <t>Legal Executive</t>
  </si>
  <si>
    <t>Legal researcher</t>
  </si>
  <si>
    <t>State Industrial Grades (eg General Operative, Charge Hand, Capenter, Plumber, Driver, Catering)</t>
  </si>
  <si>
    <t>Clerical Officers</t>
  </si>
  <si>
    <t>General Grades including: HR, Data &amp; Technology, Finance, Legal, Medical)</t>
  </si>
  <si>
    <t>Data &amp; Technology</t>
  </si>
  <si>
    <t>ICR - Incident Creation Representatives (CO)</t>
  </si>
  <si>
    <t>Senior ICT Solutions Specialist (HEO)</t>
  </si>
  <si>
    <t>Senior Data Engineer (AP)</t>
  </si>
  <si>
    <t>Senior Data Records Officer (AP)</t>
  </si>
  <si>
    <t>Data Engineer (HEO)</t>
  </si>
  <si>
    <t>ICT AO Solutions Specialist (AO)</t>
  </si>
  <si>
    <t>Senior ICT Manager (AP)</t>
  </si>
  <si>
    <t>ICT Solutions Specialist (EO)</t>
  </si>
  <si>
    <t>ICT Service Desk Officers (CO)</t>
  </si>
  <si>
    <t>Technical Field Support ICT Engineer (EO)</t>
  </si>
  <si>
    <t>Digital Forensic Cyber Analyst (EO)</t>
  </si>
  <si>
    <t>Crime &amp; Policing Analyst (EO)</t>
  </si>
  <si>
    <t>Senior Crime &amp; Policing Analyst (HEO)</t>
  </si>
  <si>
    <t>Analytics Manager (AP)</t>
  </si>
  <si>
    <t>Researcher (HEO)</t>
  </si>
  <si>
    <t>Vetting Decision Maker (EO)</t>
  </si>
  <si>
    <t>Vetting Data Examiner (CO)</t>
  </si>
  <si>
    <t>Data Quality Analysts (EO)</t>
  </si>
  <si>
    <t>Photographers / Cartographers</t>
  </si>
  <si>
    <t>Legal Professional PO</t>
  </si>
  <si>
    <t>Legal Professional AP / Solicitor</t>
  </si>
  <si>
    <t>Wellness AP</t>
  </si>
  <si>
    <t>Health Promotion Executive</t>
  </si>
  <si>
    <t>Policing Psychologist</t>
  </si>
  <si>
    <t>Physiotherapist</t>
  </si>
  <si>
    <t>Procurement - AP</t>
  </si>
  <si>
    <t>Procurement - HEO</t>
  </si>
  <si>
    <t>Procurement - EO</t>
  </si>
  <si>
    <t>Occupational Psychologist</t>
  </si>
  <si>
    <t>Industrial Relations Lead</t>
  </si>
  <si>
    <t>Industrial Relations AP</t>
  </si>
  <si>
    <t>HR Specialist</t>
  </si>
  <si>
    <t xml:space="preserve">An Garda Síochána requires the support of an MSP as a single point of contact who understands the Policing and Justice Sector and who can provide focussed knowledge and scalable support throughout the end to end process of recruiting these staff. </t>
  </si>
  <si>
    <t>Overall Notional Cost</t>
  </si>
  <si>
    <t>Average Cost Per Recruit</t>
  </si>
  <si>
    <t>Tenderers are required to provide a flat cost per role. Tenderers are required to provide two (2) separate costs per person by Role (as set out in the pricing schedule) based on recruiting a designated number of staff for each role as set out in scenarios 1 and 2 in the pricing schedule.</t>
  </si>
  <si>
    <r>
      <t xml:space="preserve">Tenderers should complete the Light Yellow Shaded Cells H3 through J60 in the </t>
    </r>
    <r>
      <rPr>
        <b/>
        <i/>
        <sz val="14"/>
        <rFont val="Calibri"/>
        <family val="2"/>
        <scheme val="minor"/>
      </rPr>
      <t>Pricing Schedule Option 1</t>
    </r>
    <r>
      <rPr>
        <sz val="14"/>
        <rFont val="Calibri"/>
        <family val="2"/>
        <scheme val="minor"/>
      </rPr>
      <t xml:space="preserve"> worksheet</t>
    </r>
  </si>
  <si>
    <t>Assistant Secretary</t>
  </si>
  <si>
    <t>AP</t>
  </si>
  <si>
    <t>HEO</t>
  </si>
  <si>
    <t>EO</t>
  </si>
  <si>
    <t>CO</t>
  </si>
  <si>
    <t>PO</t>
  </si>
  <si>
    <t>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</si>
</sst>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2]\ * #,##0.00_-;\-[$€-2]\ * #,##0.00_-;_-[$€-2]\ * &quot;-&quot;??_-;_-@_-"/>
    <numFmt numFmtId="165" formatCode="_-[$€-2]\ * #,##0_-;\-[$€-2]\ * #,##0_-;_-[$€-2]\ * &quot;-&quot;??_-;_-@_-"/>
  </numFmts>
  <fonts count="22" x14ac:knownFonts="1">
    <font>
      <sz val="11"/>
      <color theme="1"/>
      <name val="Calibri"/>
      <family val="2"/>
      <scheme val="minor"/>
    </font>
    <font>
      <sz val="9"/>
      <color theme="1"/>
      <name val="Arial"/>
      <family val="2"/>
    </font>
    <font>
      <sz val="11"/>
      <color theme="1"/>
      <name val="Calibri"/>
      <family val="2"/>
      <scheme val="minor"/>
    </font>
    <font>
      <b/>
      <sz val="11"/>
      <color theme="0"/>
      <name val="Calibri"/>
      <family val="2"/>
      <scheme val="minor"/>
    </font>
    <font>
      <b/>
      <sz val="11"/>
      <color theme="1"/>
      <name val="Calibri"/>
      <family val="2"/>
      <scheme val="minor"/>
    </font>
    <font>
      <b/>
      <sz val="9"/>
      <color theme="0"/>
      <name val="Arial"/>
      <family val="2"/>
    </font>
    <font>
      <b/>
      <sz val="8"/>
      <color theme="0"/>
      <name val="Arial"/>
      <family val="2"/>
    </font>
    <font>
      <sz val="9"/>
      <name val="Arial"/>
      <family val="2"/>
    </font>
    <font>
      <b/>
      <sz val="14"/>
      <color theme="1"/>
      <name val="Calibri"/>
      <family val="2"/>
      <scheme val="minor"/>
    </font>
    <font>
      <sz val="10"/>
      <color theme="1"/>
      <name val="Calibri"/>
      <family val="2"/>
      <scheme val="minor"/>
    </font>
    <font>
      <b/>
      <sz val="24"/>
      <color rgb="FF00338D"/>
      <name val="Calibri"/>
      <family val="2"/>
      <scheme val="minor"/>
    </font>
    <font>
      <sz val="11"/>
      <color rgb="FFC00000"/>
      <name val="Calibri"/>
      <family val="2"/>
      <scheme val="minor"/>
    </font>
    <font>
      <sz val="14"/>
      <color theme="1"/>
      <name val="Calibri"/>
      <family val="2"/>
      <scheme val="minor"/>
    </font>
    <font>
      <b/>
      <sz val="10"/>
      <color theme="1"/>
      <name val="Calibri"/>
      <family val="2"/>
      <scheme val="minor"/>
    </font>
    <font>
      <u/>
      <sz val="14"/>
      <color theme="0"/>
      <name val="Calibri"/>
      <family val="2"/>
      <scheme val="minor"/>
    </font>
    <font>
      <sz val="10"/>
      <name val="Arial"/>
      <family val="2"/>
    </font>
    <font>
      <sz val="14"/>
      <name val="Calibri"/>
      <family val="2"/>
      <scheme val="minor"/>
    </font>
    <font>
      <b/>
      <sz val="14"/>
      <name val="Calibri"/>
      <family val="2"/>
      <scheme val="minor"/>
    </font>
    <font>
      <b/>
      <i/>
      <sz val="14"/>
      <name val="Calibri"/>
      <family val="2"/>
      <scheme val="minor"/>
    </font>
    <font>
      <b/>
      <sz val="14"/>
      <color theme="0"/>
      <name val="Calibri"/>
      <family val="2"/>
      <scheme val="minor"/>
    </font>
    <font>
      <b/>
      <sz val="16"/>
      <color theme="0"/>
      <name val="Calibri"/>
      <family val="2"/>
      <scheme val="minor"/>
    </font>
    <font>
      <b/>
      <sz val="11"/>
      <color theme="0"/>
      <name val="Arial"/>
      <family val="2"/>
    </font>
  </fonts>
  <fills count="15">
    <fill>
      <patternFill patternType="none"/>
    </fill>
    <fill>
      <patternFill patternType="gray125"/>
    </fill>
    <fill>
      <patternFill patternType="solid">
        <fgColor theme="8" tint="0.79998168889431442"/>
        <bgColor indexed="64"/>
      </patternFill>
    </fill>
    <fill>
      <patternFill patternType="solid">
        <fgColor theme="4" tint="-0.499984740745262"/>
        <bgColor indexed="64"/>
      </patternFill>
    </fill>
    <fill>
      <patternFill patternType="solid">
        <fgColor theme="6" tint="-0.249977111117893"/>
        <bgColor indexed="64"/>
      </patternFill>
    </fill>
    <fill>
      <patternFill patternType="solid">
        <fgColor rgb="FFFFFFCC"/>
        <bgColor indexed="64"/>
      </patternFill>
    </fill>
    <fill>
      <patternFill patternType="solid">
        <fgColor theme="0"/>
        <bgColor indexed="64"/>
      </patternFill>
    </fill>
    <fill>
      <patternFill patternType="solid">
        <fgColor rgb="FF126BAD"/>
        <bgColor indexed="64"/>
      </patternFill>
    </fill>
    <fill>
      <patternFill patternType="solid">
        <fgColor theme="4" tint="0.59999389629810485"/>
        <bgColor indexed="64"/>
      </patternFill>
    </fill>
    <fill>
      <patternFill patternType="solid">
        <fgColor rgb="FF92D050"/>
        <bgColor indexed="64"/>
      </patternFill>
    </fill>
    <fill>
      <patternFill patternType="solid">
        <fgColor theme="4" tint="-0.249977111117893"/>
        <bgColor indexed="64"/>
      </patternFill>
    </fill>
    <fill>
      <patternFill patternType="solid">
        <fgColor rgb="FFFFFF00"/>
        <bgColor indexed="64"/>
      </patternFill>
    </fill>
    <fill>
      <patternFill patternType="solid">
        <fgColor theme="7" tint="0.59999389629810485"/>
        <bgColor indexed="64"/>
      </patternFill>
    </fill>
    <fill>
      <patternFill patternType="solid">
        <fgColor theme="3" tint="0.39997558519241921"/>
        <bgColor indexed="64"/>
      </patternFill>
    </fill>
    <fill>
      <patternFill patternType="solid">
        <fgColor rgb="FF203764"/>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style="medium">
        <color indexed="64"/>
      </right>
      <top/>
      <bottom style="medium">
        <color indexed="64"/>
      </bottom>
      <diagonal/>
    </border>
  </borders>
  <cellStyleXfs count="4">
    <xf numFmtId="0" fontId="0" fillId="0" borderId="0"/>
    <xf numFmtId="9" fontId="2" fillId="0" borderId="0" applyFont="0" applyFill="0" applyBorder="0" applyAlignment="0" applyProtection="0"/>
    <xf numFmtId="0" fontId="2" fillId="0" borderId="0"/>
    <xf numFmtId="0" fontId="15" fillId="0" borderId="0"/>
  </cellStyleXfs>
  <cellXfs count="115">
    <xf numFmtId="0" fontId="0" fillId="0" borderId="0" xfId="0"/>
    <xf numFmtId="0" fontId="0" fillId="0" borderId="0" xfId="0" applyAlignment="1">
      <alignment vertical="top"/>
    </xf>
    <xf numFmtId="3" fontId="1" fillId="2" borderId="0" xfId="0" applyNumberFormat="1" applyFont="1" applyFill="1" applyAlignment="1">
      <alignment horizontal="right" vertical="top" wrapText="1"/>
    </xf>
    <xf numFmtId="3" fontId="5" fillId="3" borderId="0" xfId="0" applyNumberFormat="1" applyFont="1" applyFill="1" applyAlignment="1">
      <alignment horizontal="right" vertical="top" wrapText="1"/>
    </xf>
    <xf numFmtId="3" fontId="1" fillId="2" borderId="2" xfId="0" applyNumberFormat="1" applyFont="1" applyFill="1" applyBorder="1" applyAlignment="1">
      <alignment horizontal="right" vertical="top" wrapText="1"/>
    </xf>
    <xf numFmtId="3" fontId="5" fillId="3" borderId="2" xfId="0" applyNumberFormat="1" applyFont="1" applyFill="1" applyBorder="1" applyAlignment="1">
      <alignment horizontal="right" vertical="top" wrapText="1"/>
    </xf>
    <xf numFmtId="0" fontId="6" fillId="4" borderId="2" xfId="0" applyFont="1" applyFill="1" applyBorder="1" applyAlignment="1">
      <alignment horizontal="right" vertical="top"/>
    </xf>
    <xf numFmtId="0" fontId="6" fillId="4" borderId="0" xfId="0" applyFont="1" applyFill="1" applyAlignment="1">
      <alignment horizontal="right" vertical="top"/>
    </xf>
    <xf numFmtId="165" fontId="1" fillId="2" borderId="2" xfId="0" applyNumberFormat="1" applyFont="1" applyFill="1" applyBorder="1" applyAlignment="1">
      <alignment horizontal="right" vertical="top" wrapText="1"/>
    </xf>
    <xf numFmtId="165" fontId="5" fillId="3" borderId="2" xfId="0" applyNumberFormat="1" applyFont="1" applyFill="1" applyBorder="1" applyAlignment="1">
      <alignment horizontal="right" vertical="top" wrapText="1"/>
    </xf>
    <xf numFmtId="0" fontId="6" fillId="4" borderId="5" xfId="0" applyFont="1" applyFill="1" applyBorder="1" applyAlignment="1">
      <alignment horizontal="right" vertical="top"/>
    </xf>
    <xf numFmtId="0" fontId="3" fillId="4" borderId="0" xfId="0" applyFont="1" applyFill="1" applyAlignment="1">
      <alignment vertical="top" wrapText="1"/>
    </xf>
    <xf numFmtId="0" fontId="0" fillId="2" borderId="0" xfId="0" applyFill="1" applyAlignment="1">
      <alignment vertical="top" wrapText="1"/>
    </xf>
    <xf numFmtId="0" fontId="3" fillId="3" borderId="0" xfId="0" applyFont="1" applyFill="1" applyAlignment="1">
      <alignment vertical="top" wrapText="1"/>
    </xf>
    <xf numFmtId="9" fontId="1" fillId="5" borderId="6" xfId="1" applyFont="1" applyFill="1" applyBorder="1" applyAlignment="1">
      <alignment horizontal="center" vertical="top" wrapText="1"/>
    </xf>
    <xf numFmtId="0" fontId="6" fillId="4" borderId="7" xfId="0" applyFont="1" applyFill="1" applyBorder="1" applyAlignment="1">
      <alignment horizontal="right" vertical="top"/>
    </xf>
    <xf numFmtId="9" fontId="7" fillId="2" borderId="6" xfId="1" applyFont="1" applyFill="1" applyBorder="1" applyAlignment="1">
      <alignment horizontal="center" vertical="top" wrapText="1"/>
    </xf>
    <xf numFmtId="9" fontId="5" fillId="3" borderId="6" xfId="1" applyFont="1" applyFill="1" applyBorder="1" applyAlignment="1">
      <alignment horizontal="center" vertical="top" wrapText="1"/>
    </xf>
    <xf numFmtId="0" fontId="9" fillId="6" borderId="0" xfId="2" applyFont="1" applyFill="1"/>
    <xf numFmtId="0" fontId="10" fillId="6" borderId="0" xfId="2" applyFont="1" applyFill="1"/>
    <xf numFmtId="0" fontId="11" fillId="0" borderId="0" xfId="2" applyFont="1"/>
    <xf numFmtId="0" fontId="8" fillId="6" borderId="0" xfId="2" applyFont="1" applyFill="1"/>
    <xf numFmtId="0" fontId="12" fillId="6" borderId="0" xfId="2" applyFont="1" applyFill="1" applyAlignment="1">
      <alignment horizontal="left"/>
    </xf>
    <xf numFmtId="0" fontId="13" fillId="6" borderId="0" xfId="2" applyFont="1" applyFill="1"/>
    <xf numFmtId="15" fontId="12" fillId="6" borderId="0" xfId="2" applyNumberFormat="1" applyFont="1" applyFill="1" applyAlignment="1">
      <alignment horizontal="left"/>
    </xf>
    <xf numFmtId="0" fontId="12" fillId="6" borderId="0" xfId="2" applyFont="1" applyFill="1"/>
    <xf numFmtId="0" fontId="14" fillId="7" borderId="1" xfId="0" applyFont="1" applyFill="1" applyBorder="1" applyAlignment="1">
      <alignment horizontal="center" vertical="center"/>
    </xf>
    <xf numFmtId="0" fontId="9" fillId="6" borderId="1" xfId="2" applyFont="1" applyFill="1" applyBorder="1" applyAlignment="1">
      <alignment vertical="center" wrapText="1"/>
    </xf>
    <xf numFmtId="0" fontId="9" fillId="6" borderId="0" xfId="2" applyFont="1" applyFill="1" applyAlignment="1">
      <alignment vertical="center"/>
    </xf>
    <xf numFmtId="0" fontId="12" fillId="6" borderId="11" xfId="2" applyFont="1" applyFill="1" applyBorder="1" applyAlignment="1">
      <alignment horizontal="left"/>
    </xf>
    <xf numFmtId="0" fontId="9" fillId="6" borderId="11" xfId="2" applyFont="1" applyFill="1" applyBorder="1"/>
    <xf numFmtId="0" fontId="16" fillId="6" borderId="15" xfId="3" applyFont="1" applyFill="1" applyBorder="1" applyAlignment="1">
      <alignment horizontal="left" vertical="top" wrapText="1"/>
    </xf>
    <xf numFmtId="49" fontId="16" fillId="6" borderId="14" xfId="3" applyNumberFormat="1" applyFont="1" applyFill="1" applyBorder="1" applyAlignment="1">
      <alignment vertical="top"/>
    </xf>
    <xf numFmtId="49" fontId="16" fillId="6" borderId="16" xfId="3" applyNumberFormat="1" applyFont="1" applyFill="1" applyBorder="1" applyAlignment="1">
      <alignment vertical="top"/>
    </xf>
    <xf numFmtId="0" fontId="12" fillId="6" borderId="16" xfId="0" applyFont="1" applyFill="1" applyBorder="1" applyAlignment="1">
      <alignment horizontal="left" vertical="top"/>
    </xf>
    <xf numFmtId="0" fontId="12" fillId="6" borderId="18" xfId="0" applyFont="1" applyFill="1" applyBorder="1" applyAlignment="1">
      <alignment horizontal="left" vertical="top"/>
    </xf>
    <xf numFmtId="0" fontId="16" fillId="6" borderId="17" xfId="3" applyFont="1" applyFill="1" applyBorder="1" applyAlignment="1">
      <alignment horizontal="left" vertical="top" wrapText="1"/>
    </xf>
    <xf numFmtId="0" fontId="16" fillId="6" borderId="19" xfId="3" applyFont="1" applyFill="1" applyBorder="1" applyAlignment="1">
      <alignment horizontal="left" vertical="top" wrapText="1"/>
    </xf>
    <xf numFmtId="0" fontId="17" fillId="6" borderId="17" xfId="3" applyFont="1" applyFill="1" applyBorder="1" applyAlignment="1">
      <alignment horizontal="left" vertical="top" wrapText="1"/>
    </xf>
    <xf numFmtId="49" fontId="16" fillId="6" borderId="0" xfId="3" applyNumberFormat="1" applyFont="1" applyFill="1" applyAlignment="1">
      <alignment vertical="top"/>
    </xf>
    <xf numFmtId="0" fontId="6" fillId="4" borderId="5" xfId="0" applyFont="1" applyFill="1" applyBorder="1" applyAlignment="1">
      <alignment horizontal="center" vertical="top"/>
    </xf>
    <xf numFmtId="0" fontId="8" fillId="6" borderId="0" xfId="2" applyFont="1" applyFill="1" applyAlignment="1">
      <alignment wrapText="1"/>
    </xf>
    <xf numFmtId="0" fontId="6" fillId="4" borderId="20" xfId="0" applyFont="1" applyFill="1" applyBorder="1" applyAlignment="1">
      <alignment horizontal="center" vertical="center" wrapText="1"/>
    </xf>
    <xf numFmtId="9" fontId="0" fillId="0" borderId="0" xfId="0" applyNumberFormat="1" applyAlignment="1">
      <alignment vertical="top"/>
    </xf>
    <xf numFmtId="0" fontId="0" fillId="6" borderId="0" xfId="0" applyFill="1" applyAlignment="1">
      <alignment vertical="top"/>
    </xf>
    <xf numFmtId="3" fontId="4" fillId="6" borderId="3" xfId="0" applyNumberFormat="1" applyFont="1" applyFill="1" applyBorder="1" applyAlignment="1">
      <alignment vertical="top"/>
    </xf>
    <xf numFmtId="3" fontId="4" fillId="6" borderId="4" xfId="0" applyNumberFormat="1" applyFont="1" applyFill="1" applyBorder="1" applyAlignment="1">
      <alignment vertical="top"/>
    </xf>
    <xf numFmtId="0" fontId="0" fillId="9" borderId="0" xfId="0" applyFill="1" applyAlignment="1">
      <alignment vertical="top" wrapText="1"/>
    </xf>
    <xf numFmtId="3" fontId="1" fillId="9" borderId="2" xfId="0" applyNumberFormat="1" applyFont="1" applyFill="1" applyBorder="1" applyAlignment="1">
      <alignment horizontal="right" vertical="top" wrapText="1"/>
    </xf>
    <xf numFmtId="3" fontId="1" fillId="9" borderId="0" xfId="0" applyNumberFormat="1" applyFont="1" applyFill="1" applyAlignment="1">
      <alignment horizontal="right" vertical="top" wrapText="1"/>
    </xf>
    <xf numFmtId="9" fontId="7" fillId="9" borderId="6" xfId="1" applyFont="1" applyFill="1" applyBorder="1" applyAlignment="1">
      <alignment horizontal="center" vertical="top" wrapText="1"/>
    </xf>
    <xf numFmtId="165" fontId="1" fillId="9" borderId="2" xfId="0" applyNumberFormat="1" applyFont="1" applyFill="1" applyBorder="1" applyAlignment="1">
      <alignment horizontal="right" vertical="top" wrapText="1"/>
    </xf>
    <xf numFmtId="0" fontId="0" fillId="8" borderId="0" xfId="0" applyFill="1" applyAlignment="1">
      <alignment vertical="top" wrapText="1"/>
    </xf>
    <xf numFmtId="3" fontId="1" fillId="8" borderId="2" xfId="0" applyNumberFormat="1" applyFont="1" applyFill="1" applyBorder="1" applyAlignment="1">
      <alignment horizontal="right" vertical="top" wrapText="1"/>
    </xf>
    <xf numFmtId="3" fontId="1" fillId="8" borderId="0" xfId="0" applyNumberFormat="1" applyFont="1" applyFill="1" applyAlignment="1">
      <alignment horizontal="right" vertical="top" wrapText="1"/>
    </xf>
    <xf numFmtId="165" fontId="1" fillId="8" borderId="2" xfId="0" applyNumberFormat="1" applyFont="1" applyFill="1" applyBorder="1" applyAlignment="1">
      <alignment horizontal="right" vertical="top" wrapText="1"/>
    </xf>
    <xf numFmtId="0" fontId="17" fillId="8" borderId="13" xfId="3" applyFont="1" applyFill="1" applyBorder="1" applyAlignment="1">
      <alignment horizontal="left" vertical="top" wrapText="1"/>
    </xf>
    <xf numFmtId="49" fontId="17" fillId="8" borderId="12" xfId="3" applyNumberFormat="1" applyFont="1" applyFill="1" applyBorder="1" applyAlignment="1">
      <alignment vertical="top"/>
    </xf>
    <xf numFmtId="49" fontId="17" fillId="8" borderId="14" xfId="3" applyNumberFormat="1" applyFont="1" applyFill="1" applyBorder="1" applyAlignment="1">
      <alignment vertical="top"/>
    </xf>
    <xf numFmtId="0" fontId="17" fillId="8" borderId="15" xfId="3" applyFont="1" applyFill="1" applyBorder="1" applyAlignment="1">
      <alignment horizontal="left" vertical="top" wrapText="1"/>
    </xf>
    <xf numFmtId="0" fontId="6" fillId="4" borderId="7" xfId="0" applyFont="1" applyFill="1" applyBorder="1" applyAlignment="1">
      <alignment horizontal="center" vertical="top" wrapText="1"/>
    </xf>
    <xf numFmtId="0" fontId="0" fillId="11" borderId="0" xfId="0" applyFill="1" applyAlignment="1">
      <alignment vertical="top" wrapText="1"/>
    </xf>
    <xf numFmtId="165" fontId="1" fillId="11" borderId="2" xfId="0" applyNumberFormat="1" applyFont="1" applyFill="1" applyBorder="1" applyAlignment="1">
      <alignment horizontal="right" vertical="top" wrapText="1"/>
    </xf>
    <xf numFmtId="3" fontId="1" fillId="11" borderId="2" xfId="0" applyNumberFormat="1" applyFont="1" applyFill="1" applyBorder="1" applyAlignment="1">
      <alignment horizontal="right" vertical="top" wrapText="1"/>
    </xf>
    <xf numFmtId="3" fontId="1" fillId="11" borderId="0" xfId="0" applyNumberFormat="1" applyFont="1" applyFill="1" applyAlignment="1">
      <alignment horizontal="right" vertical="top" wrapText="1"/>
    </xf>
    <xf numFmtId="9" fontId="1" fillId="11" borderId="6" xfId="1" applyFont="1" applyFill="1" applyBorder="1" applyAlignment="1">
      <alignment horizontal="center" vertical="top" wrapText="1"/>
    </xf>
    <xf numFmtId="9" fontId="7" fillId="2" borderId="6" xfId="1" applyFont="1" applyFill="1" applyBorder="1" applyAlignment="1">
      <alignment horizontal="center" vertical="center" wrapText="1"/>
    </xf>
    <xf numFmtId="165" fontId="1" fillId="2" borderId="2" xfId="0" applyNumberFormat="1" applyFont="1" applyFill="1" applyBorder="1" applyAlignment="1">
      <alignment horizontal="center" vertical="center" wrapText="1"/>
    </xf>
    <xf numFmtId="0" fontId="0" fillId="12" borderId="0" xfId="0" applyFill="1" applyAlignment="1">
      <alignment vertical="top" wrapText="1"/>
    </xf>
    <xf numFmtId="3" fontId="1" fillId="12" borderId="2" xfId="0" applyNumberFormat="1" applyFont="1" applyFill="1" applyBorder="1" applyAlignment="1">
      <alignment horizontal="right" vertical="top" wrapText="1"/>
    </xf>
    <xf numFmtId="3" fontId="1" fillId="12" borderId="0" xfId="0" applyNumberFormat="1" applyFont="1" applyFill="1" applyAlignment="1">
      <alignment horizontal="right" vertical="top" wrapText="1"/>
    </xf>
    <xf numFmtId="9" fontId="7" fillId="12" borderId="6" xfId="1" applyFont="1" applyFill="1" applyBorder="1" applyAlignment="1">
      <alignment horizontal="center" vertical="top" wrapText="1"/>
    </xf>
    <xf numFmtId="165" fontId="1" fillId="12" borderId="2" xfId="0" applyNumberFormat="1" applyFont="1" applyFill="1" applyBorder="1" applyAlignment="1">
      <alignment horizontal="right" vertical="top" wrapText="1"/>
    </xf>
    <xf numFmtId="0" fontId="0" fillId="2" borderId="0" xfId="0" applyFill="1" applyAlignment="1">
      <alignment horizontal="left" vertical="center" wrapText="1"/>
    </xf>
    <xf numFmtId="3" fontId="1" fillId="2" borderId="2" xfId="0" applyNumberFormat="1" applyFont="1" applyFill="1" applyBorder="1" applyAlignment="1">
      <alignment horizontal="right" vertical="center" wrapText="1"/>
    </xf>
    <xf numFmtId="3" fontId="1" fillId="2" borderId="0" xfId="0" applyNumberFormat="1" applyFont="1" applyFill="1" applyAlignment="1">
      <alignment horizontal="right" vertical="center" wrapText="1"/>
    </xf>
    <xf numFmtId="9" fontId="1" fillId="8" borderId="2" xfId="1" applyFont="1" applyFill="1" applyBorder="1" applyAlignment="1">
      <alignment horizontal="center" vertical="top" wrapText="1"/>
    </xf>
    <xf numFmtId="0" fontId="0" fillId="13" borderId="0" xfId="0" applyFill="1" applyAlignment="1">
      <alignment vertical="top" wrapText="1"/>
    </xf>
    <xf numFmtId="3" fontId="1" fillId="13" borderId="2" xfId="0" applyNumberFormat="1" applyFont="1" applyFill="1" applyBorder="1" applyAlignment="1">
      <alignment horizontal="right" vertical="top" wrapText="1"/>
    </xf>
    <xf numFmtId="3" fontId="1" fillId="13" borderId="0" xfId="0" applyNumberFormat="1" applyFont="1" applyFill="1" applyAlignment="1">
      <alignment horizontal="right" vertical="top" wrapText="1"/>
    </xf>
    <xf numFmtId="9" fontId="7" fillId="13" borderId="6" xfId="1" applyFont="1" applyFill="1" applyBorder="1" applyAlignment="1">
      <alignment horizontal="center" vertical="top" wrapText="1"/>
    </xf>
    <xf numFmtId="165" fontId="1" fillId="13" borderId="2" xfId="0" applyNumberFormat="1" applyFont="1" applyFill="1" applyBorder="1" applyAlignment="1">
      <alignment horizontal="right" vertical="top" wrapText="1"/>
    </xf>
    <xf numFmtId="165" fontId="1" fillId="5" borderId="2" xfId="0" applyNumberFormat="1" applyFont="1" applyFill="1" applyBorder="1" applyAlignment="1">
      <alignment horizontal="center" vertical="center" wrapText="1"/>
    </xf>
    <xf numFmtId="165" fontId="7" fillId="11" borderId="2" xfId="0" applyNumberFormat="1" applyFont="1" applyFill="1" applyBorder="1" applyAlignment="1">
      <alignment horizontal="right" vertical="top" wrapText="1"/>
    </xf>
    <xf numFmtId="165" fontId="7" fillId="8" borderId="2" xfId="0" applyNumberFormat="1" applyFont="1" applyFill="1" applyBorder="1" applyAlignment="1">
      <alignment horizontal="right" vertical="top" wrapText="1"/>
    </xf>
    <xf numFmtId="0" fontId="3" fillId="3" borderId="0" xfId="0" applyFont="1" applyFill="1" applyAlignment="1">
      <alignment horizontal="left" vertical="top" wrapText="1"/>
    </xf>
    <xf numFmtId="0" fontId="0" fillId="0" borderId="0" xfId="0" applyAlignment="1">
      <alignment horizontal="left" vertical="center" wrapText="1"/>
    </xf>
    <xf numFmtId="0" fontId="0" fillId="0" borderId="0" xfId="0" applyAlignment="1">
      <alignment vertical="top" wrapText="1"/>
    </xf>
    <xf numFmtId="0" fontId="3" fillId="0" borderId="0" xfId="0" applyFont="1" applyAlignment="1">
      <alignment vertical="top" wrapText="1"/>
    </xf>
    <xf numFmtId="165" fontId="5" fillId="14" borderId="2" xfId="0" applyNumberFormat="1" applyFont="1" applyFill="1" applyBorder="1" applyAlignment="1">
      <alignment horizontal="right" vertical="top" wrapText="1"/>
    </xf>
    <xf numFmtId="164" fontId="1" fillId="2" borderId="2" xfId="0" applyNumberFormat="1" applyFont="1" applyFill="1" applyBorder="1" applyAlignment="1">
      <alignment horizontal="right" vertical="top" wrapText="1"/>
    </xf>
    <xf numFmtId="164" fontId="1" fillId="2" borderId="0" xfId="0" applyNumberFormat="1" applyFont="1" applyFill="1" applyAlignment="1">
      <alignment horizontal="right" vertical="top" wrapText="1"/>
    </xf>
    <xf numFmtId="164" fontId="1" fillId="2" borderId="6" xfId="0" applyNumberFormat="1" applyFont="1" applyFill="1" applyBorder="1" applyAlignment="1">
      <alignment horizontal="right" vertical="top" wrapText="1"/>
    </xf>
    <xf numFmtId="164" fontId="0" fillId="6" borderId="0" xfId="0" applyNumberFormat="1" applyFill="1" applyAlignment="1">
      <alignment vertical="top"/>
    </xf>
    <xf numFmtId="165" fontId="8" fillId="6" borderId="1" xfId="0" applyNumberFormat="1" applyFont="1" applyFill="1" applyBorder="1" applyAlignment="1">
      <alignment vertical="top"/>
    </xf>
    <xf numFmtId="0" fontId="8" fillId="6" borderId="0" xfId="0" applyFont="1" applyFill="1" applyAlignment="1">
      <alignment vertical="top"/>
    </xf>
    <xf numFmtId="164" fontId="1" fillId="2" borderId="8" xfId="0" applyNumberFormat="1" applyFont="1" applyFill="1" applyBorder="1" applyAlignment="1">
      <alignment horizontal="right" vertical="top" wrapText="1"/>
    </xf>
    <xf numFmtId="164" fontId="21" fillId="14" borderId="1" xfId="0" applyNumberFormat="1" applyFont="1" applyFill="1" applyBorder="1" applyAlignment="1">
      <alignment horizontal="right" vertical="top" wrapText="1"/>
    </xf>
    <xf numFmtId="164" fontId="1" fillId="2" borderId="10" xfId="0" applyNumberFormat="1" applyFont="1" applyFill="1" applyBorder="1" applyAlignment="1">
      <alignment horizontal="right" vertical="top" wrapText="1"/>
    </xf>
    <xf numFmtId="3" fontId="4" fillId="14" borderId="8" xfId="0" applyNumberFormat="1" applyFont="1" applyFill="1" applyBorder="1" applyAlignment="1">
      <alignment vertical="top"/>
    </xf>
    <xf numFmtId="49" fontId="20" fillId="10" borderId="12" xfId="3" applyNumberFormat="1" applyFont="1" applyFill="1" applyBorder="1" applyAlignment="1">
      <alignment horizontal="left" vertical="top"/>
    </xf>
    <xf numFmtId="49" fontId="20" fillId="10" borderId="13" xfId="3" applyNumberFormat="1" applyFont="1" applyFill="1" applyBorder="1" applyAlignment="1">
      <alignment horizontal="left" vertical="top"/>
    </xf>
    <xf numFmtId="0" fontId="6" fillId="4" borderId="8" xfId="0" applyFont="1" applyFill="1" applyBorder="1" applyAlignment="1">
      <alignment horizontal="center" vertical="top"/>
    </xf>
    <xf numFmtId="0" fontId="6" fillId="4" borderId="10" xfId="0" applyFont="1" applyFill="1" applyBorder="1" applyAlignment="1">
      <alignment horizontal="center" vertical="top"/>
    </xf>
    <xf numFmtId="0" fontId="6" fillId="4" borderId="5" xfId="0" applyFont="1" applyFill="1" applyBorder="1" applyAlignment="1">
      <alignment horizontal="center" vertical="top" wrapText="1"/>
    </xf>
    <xf numFmtId="0" fontId="6" fillId="4" borderId="7" xfId="0" applyFont="1" applyFill="1" applyBorder="1" applyAlignment="1">
      <alignment horizontal="center" vertical="top" wrapText="1"/>
    </xf>
    <xf numFmtId="165" fontId="5" fillId="14" borderId="8" xfId="0" applyNumberFormat="1" applyFont="1" applyFill="1" applyBorder="1" applyAlignment="1">
      <alignment horizontal="right" vertical="top" wrapText="1"/>
    </xf>
    <xf numFmtId="165" fontId="5" fillId="14" borderId="9" xfId="0" applyNumberFormat="1" applyFont="1" applyFill="1" applyBorder="1" applyAlignment="1">
      <alignment horizontal="right" vertical="top" wrapText="1"/>
    </xf>
    <xf numFmtId="165" fontId="5" fillId="14" borderId="10" xfId="0" applyNumberFormat="1" applyFont="1" applyFill="1" applyBorder="1" applyAlignment="1">
      <alignment horizontal="right" vertical="top" wrapText="1"/>
    </xf>
    <xf numFmtId="165" fontId="5" fillId="14" borderId="3" xfId="0" applyNumberFormat="1" applyFont="1" applyFill="1" applyBorder="1" applyAlignment="1">
      <alignment horizontal="center" vertical="top" wrapText="1"/>
    </xf>
    <xf numFmtId="165" fontId="5" fillId="14" borderId="4" xfId="0" applyNumberFormat="1" applyFont="1" applyFill="1" applyBorder="1" applyAlignment="1">
      <alignment horizontal="center" vertical="top" wrapText="1"/>
    </xf>
    <xf numFmtId="165" fontId="5" fillId="14" borderId="21" xfId="0" applyNumberFormat="1" applyFont="1" applyFill="1" applyBorder="1" applyAlignment="1">
      <alignment horizontal="center" vertical="top" wrapText="1"/>
    </xf>
    <xf numFmtId="0" fontId="19" fillId="14" borderId="8" xfId="0" applyFont="1" applyFill="1" applyBorder="1" applyAlignment="1">
      <alignment horizontal="center" vertical="center"/>
    </xf>
    <xf numFmtId="0" fontId="19" fillId="14" borderId="9" xfId="0" applyFont="1" applyFill="1" applyBorder="1" applyAlignment="1">
      <alignment horizontal="center" vertical="center"/>
    </xf>
    <xf numFmtId="0" fontId="6" fillId="4" borderId="9" xfId="0" applyFont="1" applyFill="1" applyBorder="1" applyAlignment="1">
      <alignment horizontal="center" vertical="top"/>
    </xf>
  </cellXfs>
  <cellStyles count="4">
    <cellStyle name="Normal" xfId="0" builtinId="0"/>
    <cellStyle name="Normal 2" xfId="2" xr:uid="{00000000-0005-0000-0000-000002000000}"/>
    <cellStyle name="Normal 3" xfId="3" xr:uid="{00000000-0005-0000-0000-000003000000}"/>
    <cellStyle name="Per cent" xfId="1" builtinId="5"/>
  </cellStyles>
  <dxfs count="0"/>
  <tableStyles count="0" defaultTableStyle="TableStyleMedium2" defaultPivotStyle="PivotStyleLight16"/>
  <colors>
    <mruColors>
      <color rgb="FF203764"/>
      <color rgb="FF1F4E78"/>
      <color rgb="FF2F75B5"/>
      <color rgb="FF663300"/>
      <color rgb="FFCC9900"/>
      <color rgb="FFFFFF00"/>
      <color rgb="FFFFFF66"/>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374650</xdr:colOff>
      <xdr:row>1</xdr:row>
      <xdr:rowOff>133350</xdr:rowOff>
    </xdr:from>
    <xdr:to>
      <xdr:col>2</xdr:col>
      <xdr:colOff>1236582</xdr:colOff>
      <xdr:row>8</xdr:row>
      <xdr:rowOff>196850</xdr:rowOff>
    </xdr:to>
    <xdr:pic>
      <xdr:nvPicPr>
        <xdr:cNvPr id="2" name="Picture 10">
          <a:extLst>
            <a:ext uri="{FF2B5EF4-FFF2-40B4-BE49-F238E27FC236}">
              <a16:creationId xmlns:a16="http://schemas.microsoft.com/office/drawing/2014/main" id="{E749BA64-0E54-3978-E3C0-5AB9B02468A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7609" r="27273"/>
        <a:stretch/>
      </xdr:blipFill>
      <xdr:spPr bwMode="auto">
        <a:xfrm>
          <a:off x="819150" y="298450"/>
          <a:ext cx="1306432"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5:H21"/>
  <sheetViews>
    <sheetView tabSelected="1" workbookViewId="0">
      <selection activeCell="D12" sqref="D12"/>
    </sheetView>
  </sheetViews>
  <sheetFormatPr defaultColWidth="9" defaultRowHeight="13" x14ac:dyDescent="0.3"/>
  <cols>
    <col min="1" max="2" width="6.453125" style="18" customWidth="1"/>
    <col min="3" max="3" width="28" style="18" customWidth="1"/>
    <col min="4" max="4" width="104.54296875" style="18" customWidth="1"/>
    <col min="5" max="5" width="13.453125" style="18" customWidth="1"/>
    <col min="6" max="6" width="12.54296875" style="18" bestFit="1" customWidth="1"/>
    <col min="7" max="7" width="21" style="18" customWidth="1"/>
    <col min="8" max="8" width="10.54296875" style="18" customWidth="1"/>
    <col min="9" max="9" width="9" style="18"/>
    <col min="10" max="10" width="19" style="18" customWidth="1"/>
    <col min="11" max="11" width="12" style="18" customWidth="1"/>
    <col min="12" max="12" width="10.54296875" style="18" customWidth="1"/>
    <col min="13" max="13" width="13.54296875" style="18" customWidth="1"/>
    <col min="14" max="14" width="12.54296875" style="18" customWidth="1"/>
    <col min="15" max="15" width="14" style="18" customWidth="1"/>
    <col min="16" max="16384" width="9" style="18"/>
  </cols>
  <sheetData>
    <row r="5" spans="3:8" ht="31" x14ac:dyDescent="0.7">
      <c r="E5" s="19"/>
      <c r="H5" s="20"/>
    </row>
    <row r="9" spans="3:8" ht="18.5" x14ac:dyDescent="0.45">
      <c r="F9" s="21"/>
      <c r="G9" s="22"/>
    </row>
    <row r="10" spans="3:8" ht="18.5" x14ac:dyDescent="0.45">
      <c r="C10" s="21" t="s">
        <v>10</v>
      </c>
      <c r="D10" s="22" t="s">
        <v>45</v>
      </c>
      <c r="E10" s="23"/>
      <c r="F10" s="21"/>
      <c r="G10" s="22"/>
    </row>
    <row r="11" spans="3:8" ht="18.5" x14ac:dyDescent="0.45">
      <c r="C11" s="21" t="s">
        <v>11</v>
      </c>
      <c r="D11" s="22" t="s">
        <v>12</v>
      </c>
      <c r="E11" s="23"/>
      <c r="F11" s="21"/>
      <c r="G11" s="22"/>
    </row>
    <row r="12" spans="3:8" ht="18.5" x14ac:dyDescent="0.45">
      <c r="C12" s="21" t="s">
        <v>13</v>
      </c>
      <c r="D12" s="24">
        <v>46274</v>
      </c>
      <c r="F12" s="21"/>
      <c r="G12" s="22"/>
    </row>
    <row r="13" spans="3:8" ht="18.5" x14ac:dyDescent="0.45">
      <c r="C13" s="21" t="s">
        <v>14</v>
      </c>
      <c r="D13" s="22" t="s">
        <v>15</v>
      </c>
      <c r="F13" s="25"/>
      <c r="G13" s="25"/>
    </row>
    <row r="14" spans="3:8" ht="13.5" thickBot="1" x14ac:dyDescent="0.35"/>
    <row r="15" spans="3:8" ht="26.5" thickBot="1" x14ac:dyDescent="0.35">
      <c r="C15" s="26" t="s">
        <v>16</v>
      </c>
      <c r="D15" s="27" t="s">
        <v>46</v>
      </c>
    </row>
    <row r="16" spans="3:8" x14ac:dyDescent="0.3">
      <c r="C16" s="28"/>
      <c r="D16" s="28"/>
    </row>
    <row r="17" spans="3:4" ht="18.5" x14ac:dyDescent="0.45">
      <c r="C17" s="21" t="s">
        <v>17</v>
      </c>
      <c r="D17" s="29"/>
    </row>
    <row r="18" spans="3:4" ht="18.5" x14ac:dyDescent="0.45">
      <c r="C18" s="21" t="s">
        <v>18</v>
      </c>
      <c r="D18" s="29"/>
    </row>
    <row r="19" spans="3:4" ht="18.5" x14ac:dyDescent="0.45">
      <c r="C19" s="21" t="s">
        <v>19</v>
      </c>
      <c r="D19" s="30"/>
    </row>
    <row r="21" spans="3:4" ht="37" x14ac:dyDescent="0.45">
      <c r="D21" s="41" t="s">
        <v>38</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7"/>
  <sheetViews>
    <sheetView topLeftCell="A4" zoomScale="80" zoomScaleNormal="80" workbookViewId="0">
      <selection activeCell="B6" sqref="B6"/>
    </sheetView>
  </sheetViews>
  <sheetFormatPr defaultColWidth="8.81640625" defaultRowHeight="14.5" x14ac:dyDescent="0.35"/>
  <cols>
    <col min="1" max="1" width="8.81640625" style="1"/>
    <col min="2" max="2" width="195.54296875" style="1" customWidth="1"/>
    <col min="3" max="16384" width="8.81640625" style="1"/>
  </cols>
  <sheetData>
    <row r="1" spans="1:2" ht="21" x14ac:dyDescent="0.35">
      <c r="A1" s="100" t="s">
        <v>20</v>
      </c>
      <c r="B1" s="101"/>
    </row>
    <row r="2" spans="1:2" ht="18.5" x14ac:dyDescent="0.35">
      <c r="A2" s="32" t="s">
        <v>21</v>
      </c>
      <c r="B2" s="31" t="s">
        <v>47</v>
      </c>
    </row>
    <row r="3" spans="1:2" ht="37" x14ac:dyDescent="0.35">
      <c r="A3" s="32" t="s">
        <v>22</v>
      </c>
      <c r="B3" s="31" t="s">
        <v>110</v>
      </c>
    </row>
    <row r="4" spans="1:2" ht="18.5" x14ac:dyDescent="0.35">
      <c r="A4" s="57" t="s">
        <v>23</v>
      </c>
      <c r="B4" s="56" t="s">
        <v>34</v>
      </c>
    </row>
    <row r="5" spans="1:2" ht="18.5" x14ac:dyDescent="0.35">
      <c r="A5" s="33" t="s">
        <v>24</v>
      </c>
      <c r="B5" s="36" t="s">
        <v>114</v>
      </c>
    </row>
    <row r="6" spans="1:2" ht="37" x14ac:dyDescent="0.35">
      <c r="A6" s="33" t="s">
        <v>25</v>
      </c>
      <c r="B6" s="36" t="s">
        <v>113</v>
      </c>
    </row>
    <row r="7" spans="1:2" ht="18.5" x14ac:dyDescent="0.35">
      <c r="A7" s="33" t="s">
        <v>26</v>
      </c>
      <c r="B7" s="38" t="s">
        <v>48</v>
      </c>
    </row>
    <row r="8" spans="1:2" ht="55.5" x14ac:dyDescent="0.35">
      <c r="A8" s="33" t="s">
        <v>27</v>
      </c>
      <c r="B8" s="36" t="s">
        <v>49</v>
      </c>
    </row>
    <row r="9" spans="1:2" ht="37" x14ac:dyDescent="0.35">
      <c r="A9" s="33" t="s">
        <v>30</v>
      </c>
      <c r="B9" s="38" t="s">
        <v>28</v>
      </c>
    </row>
    <row r="10" spans="1:2" ht="74" x14ac:dyDescent="0.35">
      <c r="A10" s="33" t="s">
        <v>31</v>
      </c>
      <c r="B10" s="36" t="s">
        <v>29</v>
      </c>
    </row>
    <row r="11" spans="1:2" ht="18.5" x14ac:dyDescent="0.35">
      <c r="A11" s="39" t="s">
        <v>37</v>
      </c>
      <c r="B11" s="36" t="s">
        <v>50</v>
      </c>
    </row>
    <row r="12" spans="1:2" ht="18.5" x14ac:dyDescent="0.35">
      <c r="A12" s="58"/>
      <c r="B12" s="59"/>
    </row>
    <row r="13" spans="1:2" ht="18.5" x14ac:dyDescent="0.35">
      <c r="A13" s="33"/>
      <c r="B13" s="36"/>
    </row>
    <row r="14" spans="1:2" ht="18.5" x14ac:dyDescent="0.35">
      <c r="A14" s="33"/>
      <c r="B14" s="36"/>
    </row>
    <row r="15" spans="1:2" ht="18.5" x14ac:dyDescent="0.35">
      <c r="A15" s="33"/>
      <c r="B15" s="36"/>
    </row>
    <row r="16" spans="1:2" ht="18.5" x14ac:dyDescent="0.35">
      <c r="A16" s="34"/>
      <c r="B16" s="36"/>
    </row>
    <row r="17" spans="1:2" ht="18.5" x14ac:dyDescent="0.35">
      <c r="A17" s="35"/>
      <c r="B17" s="37"/>
    </row>
  </sheetData>
  <mergeCells count="1">
    <mergeCell ref="A1:B1"/>
  </mergeCells>
  <pageMargins left="0.7" right="0.7" top="0.75" bottom="0.75" header="0.3" footer="0.3"/>
  <pageSetup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22"/>
  <sheetViews>
    <sheetView topLeftCell="C1" zoomScale="90" zoomScaleNormal="90" workbookViewId="0">
      <selection activeCell="E61" sqref="E61"/>
    </sheetView>
  </sheetViews>
  <sheetFormatPr defaultColWidth="8.81640625" defaultRowHeight="14.5" x14ac:dyDescent="0.35"/>
  <cols>
    <col min="1" max="1" width="21.453125" style="1" customWidth="1"/>
    <col min="2" max="3" width="28.453125" style="1" customWidth="1"/>
    <col min="4" max="4" width="10.1796875" style="1" bestFit="1" customWidth="1"/>
    <col min="5" max="5" width="15.81640625" style="1" customWidth="1"/>
    <col min="6" max="6" width="11" style="1" bestFit="1" customWidth="1"/>
    <col min="7" max="7" width="11.81640625" style="1" customWidth="1"/>
    <col min="8" max="8" width="11" style="1" customWidth="1"/>
    <col min="9" max="9" width="10.1796875" style="1" bestFit="1" customWidth="1"/>
    <col min="10" max="10" width="10.453125" style="1" bestFit="1" customWidth="1"/>
    <col min="11" max="11" width="11" style="1" bestFit="1" customWidth="1"/>
    <col min="12" max="13" width="13.453125" style="1" bestFit="1" customWidth="1"/>
    <col min="14" max="14" width="12.54296875" style="1" customWidth="1"/>
    <col min="15" max="15" width="15.453125" style="1" customWidth="1"/>
    <col min="16" max="16" width="13.54296875" style="1" customWidth="1"/>
    <col min="17" max="16384" width="8.81640625" style="1"/>
  </cols>
  <sheetData>
    <row r="1" spans="1:16" ht="73" thickBot="1" x14ac:dyDescent="0.4">
      <c r="A1" s="11" t="s">
        <v>74</v>
      </c>
      <c r="B1" s="11" t="s">
        <v>0</v>
      </c>
      <c r="C1" s="11"/>
      <c r="D1" s="102" t="s">
        <v>3</v>
      </c>
      <c r="E1" s="103"/>
      <c r="F1" s="40"/>
      <c r="G1" s="40"/>
      <c r="H1" s="40"/>
      <c r="I1" s="102" t="s">
        <v>4</v>
      </c>
      <c r="J1" s="114"/>
      <c r="K1" s="103"/>
      <c r="L1" s="102" t="s">
        <v>5</v>
      </c>
      <c r="M1" s="114"/>
      <c r="N1" s="10" t="s">
        <v>6</v>
      </c>
      <c r="O1" s="104" t="s">
        <v>8</v>
      </c>
      <c r="P1" s="10" t="s">
        <v>9</v>
      </c>
    </row>
    <row r="2" spans="1:16" ht="52.4" customHeight="1" thickBot="1" x14ac:dyDescent="0.4">
      <c r="A2" s="11"/>
      <c r="B2" s="11"/>
      <c r="C2" s="11"/>
      <c r="D2" s="6" t="s">
        <v>1</v>
      </c>
      <c r="E2" s="7" t="s">
        <v>2</v>
      </c>
      <c r="F2" s="60" t="s">
        <v>7</v>
      </c>
      <c r="G2" s="60" t="s">
        <v>33</v>
      </c>
      <c r="H2" s="60" t="s">
        <v>32</v>
      </c>
      <c r="I2" s="6" t="s">
        <v>1</v>
      </c>
      <c r="J2" s="7" t="s">
        <v>2</v>
      </c>
      <c r="K2" s="42" t="s">
        <v>36</v>
      </c>
      <c r="L2" s="6" t="s">
        <v>1</v>
      </c>
      <c r="M2" s="7" t="s">
        <v>2</v>
      </c>
      <c r="N2" s="15"/>
      <c r="O2" s="105"/>
      <c r="P2" s="15"/>
    </row>
    <row r="3" spans="1:16" ht="58" x14ac:dyDescent="0.35">
      <c r="A3" s="73" t="s">
        <v>76</v>
      </c>
      <c r="B3" s="73" t="s">
        <v>44</v>
      </c>
      <c r="C3" s="73" t="s">
        <v>115</v>
      </c>
      <c r="D3" s="74">
        <v>1</v>
      </c>
      <c r="E3" s="75">
        <v>1</v>
      </c>
      <c r="F3" s="66">
        <v>0.5</v>
      </c>
      <c r="G3" s="67">
        <v>183861</v>
      </c>
      <c r="H3" s="67">
        <v>18960</v>
      </c>
      <c r="I3" s="82"/>
      <c r="J3" s="82"/>
      <c r="K3" s="14"/>
      <c r="L3" s="90">
        <f t="shared" ref="L3:L34" si="0">I3*D3</f>
        <v>0</v>
      </c>
      <c r="M3" s="91">
        <f t="shared" ref="M3:M34" si="1">J3*E3</f>
        <v>0</v>
      </c>
      <c r="N3" s="92">
        <f t="shared" ref="N3:N34" si="2">SUM(L3:M3)</f>
        <v>0</v>
      </c>
      <c r="O3" s="92">
        <f t="shared" ref="O3:O34" si="3">N3*F3*K3</f>
        <v>0</v>
      </c>
      <c r="P3" s="92">
        <f>N3-O3</f>
        <v>0</v>
      </c>
    </row>
    <row r="4" spans="1:16" x14ac:dyDescent="0.35">
      <c r="A4" s="12"/>
      <c r="B4" s="12" t="s">
        <v>60</v>
      </c>
      <c r="C4" s="12" t="s">
        <v>120</v>
      </c>
      <c r="D4" s="4">
        <v>1</v>
      </c>
      <c r="E4" s="2">
        <v>1</v>
      </c>
      <c r="F4" s="16">
        <v>0.5</v>
      </c>
      <c r="G4" s="8">
        <v>120963.5</v>
      </c>
      <c r="H4" s="8">
        <v>15520</v>
      </c>
      <c r="I4" s="82"/>
      <c r="J4" s="82"/>
      <c r="K4" s="14"/>
      <c r="L4" s="90">
        <f t="shared" si="0"/>
        <v>0</v>
      </c>
      <c r="M4" s="91">
        <f t="shared" si="1"/>
        <v>0</v>
      </c>
      <c r="N4" s="92">
        <f t="shared" si="2"/>
        <v>0</v>
      </c>
      <c r="O4" s="92">
        <f t="shared" si="3"/>
        <v>0</v>
      </c>
      <c r="P4" s="92">
        <f t="shared" ref="P4:P12" si="4">N4-O4</f>
        <v>0</v>
      </c>
    </row>
    <row r="5" spans="1:16" x14ac:dyDescent="0.35">
      <c r="A5" s="12"/>
      <c r="B5" s="12" t="s">
        <v>39</v>
      </c>
      <c r="C5" s="12" t="s">
        <v>120</v>
      </c>
      <c r="D5" s="4">
        <v>2</v>
      </c>
      <c r="E5" s="2">
        <v>4</v>
      </c>
      <c r="F5" s="16">
        <v>0.33</v>
      </c>
      <c r="G5" s="8">
        <v>120963.5</v>
      </c>
      <c r="H5" s="8">
        <v>8760</v>
      </c>
      <c r="I5" s="82"/>
      <c r="J5" s="82"/>
      <c r="K5" s="14"/>
      <c r="L5" s="90">
        <f t="shared" si="0"/>
        <v>0</v>
      </c>
      <c r="M5" s="91">
        <f t="shared" si="1"/>
        <v>0</v>
      </c>
      <c r="N5" s="92">
        <f t="shared" si="2"/>
        <v>0</v>
      </c>
      <c r="O5" s="92">
        <f t="shared" si="3"/>
        <v>0</v>
      </c>
      <c r="P5" s="92">
        <f t="shared" si="4"/>
        <v>0</v>
      </c>
    </row>
    <row r="6" spans="1:16" x14ac:dyDescent="0.35">
      <c r="A6" s="12"/>
      <c r="B6" s="12" t="s">
        <v>40</v>
      </c>
      <c r="C6" s="12" t="s">
        <v>116</v>
      </c>
      <c r="D6" s="4">
        <v>6</v>
      </c>
      <c r="E6" s="2">
        <v>12</v>
      </c>
      <c r="F6" s="16">
        <v>0.33</v>
      </c>
      <c r="G6" s="8">
        <v>93344.5</v>
      </c>
      <c r="H6" s="8">
        <v>6870</v>
      </c>
      <c r="I6" s="82"/>
      <c r="J6" s="82"/>
      <c r="K6" s="14"/>
      <c r="L6" s="90">
        <f t="shared" si="0"/>
        <v>0</v>
      </c>
      <c r="M6" s="91">
        <f t="shared" si="1"/>
        <v>0</v>
      </c>
      <c r="N6" s="92">
        <f t="shared" si="2"/>
        <v>0</v>
      </c>
      <c r="O6" s="92">
        <f t="shared" si="3"/>
        <v>0</v>
      </c>
      <c r="P6" s="92">
        <f t="shared" si="4"/>
        <v>0</v>
      </c>
    </row>
    <row r="7" spans="1:16" x14ac:dyDescent="0.35">
      <c r="A7" s="12"/>
      <c r="B7" s="12" t="s">
        <v>41</v>
      </c>
      <c r="C7" s="12" t="s">
        <v>117</v>
      </c>
      <c r="D7" s="4">
        <v>20</v>
      </c>
      <c r="E7" s="2">
        <v>30</v>
      </c>
      <c r="F7" s="16">
        <v>0.5</v>
      </c>
      <c r="G7" s="8">
        <v>68287.5</v>
      </c>
      <c r="H7" s="8">
        <v>4820</v>
      </c>
      <c r="I7" s="82"/>
      <c r="J7" s="82"/>
      <c r="K7" s="14"/>
      <c r="L7" s="90">
        <f t="shared" si="0"/>
        <v>0</v>
      </c>
      <c r="M7" s="91">
        <f t="shared" si="1"/>
        <v>0</v>
      </c>
      <c r="N7" s="92">
        <f t="shared" si="2"/>
        <v>0</v>
      </c>
      <c r="O7" s="92">
        <f t="shared" si="3"/>
        <v>0</v>
      </c>
      <c r="P7" s="92">
        <f t="shared" si="4"/>
        <v>0</v>
      </c>
    </row>
    <row r="8" spans="1:16" x14ac:dyDescent="0.35">
      <c r="A8" s="12"/>
      <c r="B8" s="12" t="s">
        <v>54</v>
      </c>
      <c r="C8" s="12" t="s">
        <v>121</v>
      </c>
      <c r="D8" s="4">
        <v>6</v>
      </c>
      <c r="E8" s="2">
        <v>9</v>
      </c>
      <c r="F8" s="16">
        <v>0.5</v>
      </c>
      <c r="G8" s="8">
        <v>58861</v>
      </c>
      <c r="H8" s="8">
        <v>3940</v>
      </c>
      <c r="I8" s="82"/>
      <c r="J8" s="82"/>
      <c r="K8" s="14"/>
      <c r="L8" s="90">
        <f t="shared" si="0"/>
        <v>0</v>
      </c>
      <c r="M8" s="91">
        <f t="shared" si="1"/>
        <v>0</v>
      </c>
      <c r="N8" s="92">
        <f t="shared" si="2"/>
        <v>0</v>
      </c>
      <c r="O8" s="92">
        <f t="shared" si="3"/>
        <v>0</v>
      </c>
      <c r="P8" s="92">
        <f t="shared" si="4"/>
        <v>0</v>
      </c>
    </row>
    <row r="9" spans="1:16" x14ac:dyDescent="0.35">
      <c r="A9" s="12"/>
      <c r="B9" s="12" t="s">
        <v>59</v>
      </c>
      <c r="C9" s="12" t="s">
        <v>118</v>
      </c>
      <c r="D9" s="4">
        <v>36</v>
      </c>
      <c r="E9" s="2">
        <v>54</v>
      </c>
      <c r="F9" s="16">
        <v>0.3</v>
      </c>
      <c r="G9" s="8">
        <v>51040</v>
      </c>
      <c r="H9" s="8">
        <v>3690</v>
      </c>
      <c r="I9" s="82"/>
      <c r="J9" s="82"/>
      <c r="K9" s="14"/>
      <c r="L9" s="90">
        <f t="shared" si="0"/>
        <v>0</v>
      </c>
      <c r="M9" s="91">
        <f t="shared" si="1"/>
        <v>0</v>
      </c>
      <c r="N9" s="92">
        <f t="shared" si="2"/>
        <v>0</v>
      </c>
      <c r="O9" s="92">
        <f t="shared" si="3"/>
        <v>0</v>
      </c>
      <c r="P9" s="92">
        <f t="shared" si="4"/>
        <v>0</v>
      </c>
    </row>
    <row r="10" spans="1:16" x14ac:dyDescent="0.35">
      <c r="A10" s="12"/>
      <c r="B10" s="12" t="s">
        <v>69</v>
      </c>
      <c r="C10" s="12" t="s">
        <v>118</v>
      </c>
      <c r="D10" s="4">
        <v>36</v>
      </c>
      <c r="E10" s="2">
        <v>54</v>
      </c>
      <c r="F10" s="16">
        <v>1</v>
      </c>
      <c r="G10" s="8">
        <v>51040</v>
      </c>
      <c r="H10" s="8">
        <v>3460</v>
      </c>
      <c r="I10" s="82"/>
      <c r="J10" s="82"/>
      <c r="K10" s="14"/>
      <c r="L10" s="90">
        <f t="shared" si="0"/>
        <v>0</v>
      </c>
      <c r="M10" s="91">
        <f t="shared" si="1"/>
        <v>0</v>
      </c>
      <c r="N10" s="92">
        <f t="shared" si="2"/>
        <v>0</v>
      </c>
      <c r="O10" s="92">
        <f t="shared" si="3"/>
        <v>0</v>
      </c>
      <c r="P10" s="92">
        <f t="shared" si="4"/>
        <v>0</v>
      </c>
    </row>
    <row r="11" spans="1:16" x14ac:dyDescent="0.35">
      <c r="A11" s="12"/>
      <c r="B11" s="12" t="s">
        <v>75</v>
      </c>
      <c r="C11" s="12" t="s">
        <v>119</v>
      </c>
      <c r="D11" s="4">
        <v>35</v>
      </c>
      <c r="E11" s="2">
        <v>53</v>
      </c>
      <c r="F11" s="16">
        <v>0</v>
      </c>
      <c r="G11" s="8">
        <v>40834.5</v>
      </c>
      <c r="H11" s="8">
        <v>2950</v>
      </c>
      <c r="I11" s="82"/>
      <c r="J11" s="82"/>
      <c r="K11" s="14"/>
      <c r="L11" s="90">
        <f t="shared" si="0"/>
        <v>0</v>
      </c>
      <c r="M11" s="91">
        <f t="shared" si="1"/>
        <v>0</v>
      </c>
      <c r="N11" s="92">
        <f t="shared" si="2"/>
        <v>0</v>
      </c>
      <c r="O11" s="92">
        <f t="shared" si="3"/>
        <v>0</v>
      </c>
      <c r="P11" s="92">
        <f t="shared" si="4"/>
        <v>0</v>
      </c>
    </row>
    <row r="12" spans="1:16" x14ac:dyDescent="0.35">
      <c r="A12" s="12"/>
      <c r="B12" s="12" t="s">
        <v>70</v>
      </c>
      <c r="C12" s="12"/>
      <c r="D12" s="4">
        <v>18</v>
      </c>
      <c r="E12" s="2">
        <v>24</v>
      </c>
      <c r="F12" s="16">
        <v>0</v>
      </c>
      <c r="G12" s="8">
        <v>33000</v>
      </c>
      <c r="H12" s="8">
        <v>2540</v>
      </c>
      <c r="I12" s="82"/>
      <c r="J12" s="82"/>
      <c r="K12" s="14"/>
      <c r="L12" s="90">
        <f t="shared" si="0"/>
        <v>0</v>
      </c>
      <c r="M12" s="91">
        <f t="shared" si="1"/>
        <v>0</v>
      </c>
      <c r="N12" s="92">
        <f t="shared" si="2"/>
        <v>0</v>
      </c>
      <c r="O12" s="92">
        <f t="shared" si="3"/>
        <v>0</v>
      </c>
      <c r="P12" s="92">
        <f t="shared" si="4"/>
        <v>0</v>
      </c>
    </row>
    <row r="13" spans="1:16" x14ac:dyDescent="0.35">
      <c r="A13" s="12"/>
      <c r="B13" s="12" t="s">
        <v>96</v>
      </c>
      <c r="C13" s="12" t="s">
        <v>118</v>
      </c>
      <c r="D13" s="4">
        <v>5</v>
      </c>
      <c r="E13" s="2">
        <v>8</v>
      </c>
      <c r="F13" s="16">
        <v>0.5</v>
      </c>
      <c r="G13" s="8">
        <v>51040</v>
      </c>
      <c r="H13" s="8">
        <v>3690</v>
      </c>
      <c r="I13" s="82"/>
      <c r="J13" s="82"/>
      <c r="K13" s="14"/>
      <c r="L13" s="90">
        <f t="shared" si="0"/>
        <v>0</v>
      </c>
      <c r="M13" s="91">
        <f t="shared" si="1"/>
        <v>0</v>
      </c>
      <c r="N13" s="92">
        <f t="shared" si="2"/>
        <v>0</v>
      </c>
      <c r="O13" s="92">
        <f t="shared" si="3"/>
        <v>0</v>
      </c>
      <c r="P13" s="92">
        <f t="shared" ref="P13:P60" si="5">N13-O13</f>
        <v>0</v>
      </c>
    </row>
    <row r="14" spans="1:16" x14ac:dyDescent="0.35">
      <c r="A14" s="77" t="s">
        <v>109</v>
      </c>
      <c r="B14" s="77" t="s">
        <v>106</v>
      </c>
      <c r="C14" s="77" t="s">
        <v>120</v>
      </c>
      <c r="D14" s="78">
        <v>1</v>
      </c>
      <c r="E14" s="79">
        <v>1</v>
      </c>
      <c r="F14" s="80">
        <v>0</v>
      </c>
      <c r="G14" s="81">
        <v>120963.5</v>
      </c>
      <c r="H14" s="81">
        <v>10950</v>
      </c>
      <c r="I14" s="82"/>
      <c r="J14" s="82"/>
      <c r="K14" s="14"/>
      <c r="L14" s="90">
        <f t="shared" si="0"/>
        <v>0</v>
      </c>
      <c r="M14" s="91">
        <f t="shared" si="1"/>
        <v>0</v>
      </c>
      <c r="N14" s="92">
        <f t="shared" si="2"/>
        <v>0</v>
      </c>
      <c r="O14" s="92">
        <f t="shared" si="3"/>
        <v>0</v>
      </c>
      <c r="P14" s="92">
        <f t="shared" si="5"/>
        <v>0</v>
      </c>
    </row>
    <row r="15" spans="1:16" x14ac:dyDescent="0.35">
      <c r="A15" s="77"/>
      <c r="B15" s="77" t="s">
        <v>107</v>
      </c>
      <c r="C15" s="77" t="s">
        <v>120</v>
      </c>
      <c r="D15" s="78">
        <v>1</v>
      </c>
      <c r="E15" s="79">
        <v>1</v>
      </c>
      <c r="F15" s="80">
        <v>0.5</v>
      </c>
      <c r="G15" s="81">
        <v>120963.5</v>
      </c>
      <c r="H15" s="81">
        <v>8760</v>
      </c>
      <c r="I15" s="82"/>
      <c r="J15" s="82"/>
      <c r="K15" s="14"/>
      <c r="L15" s="90">
        <f t="shared" si="0"/>
        <v>0</v>
      </c>
      <c r="M15" s="91">
        <f t="shared" si="1"/>
        <v>0</v>
      </c>
      <c r="N15" s="92">
        <f t="shared" si="2"/>
        <v>0</v>
      </c>
      <c r="O15" s="92">
        <f t="shared" si="3"/>
        <v>0</v>
      </c>
      <c r="P15" s="92">
        <f t="shared" si="5"/>
        <v>0</v>
      </c>
    </row>
    <row r="16" spans="1:16" x14ac:dyDescent="0.35">
      <c r="A16" s="77"/>
      <c r="B16" s="77" t="s">
        <v>108</v>
      </c>
      <c r="C16" s="77" t="s">
        <v>116</v>
      </c>
      <c r="D16" s="78">
        <v>1</v>
      </c>
      <c r="E16" s="79">
        <v>1</v>
      </c>
      <c r="F16" s="80">
        <v>0.5</v>
      </c>
      <c r="G16" s="81">
        <v>93344.5</v>
      </c>
      <c r="H16" s="81">
        <v>6870</v>
      </c>
      <c r="I16" s="82"/>
      <c r="J16" s="82"/>
      <c r="K16" s="14"/>
      <c r="L16" s="90">
        <f t="shared" si="0"/>
        <v>0</v>
      </c>
      <c r="M16" s="91">
        <f t="shared" si="1"/>
        <v>0</v>
      </c>
      <c r="N16" s="92">
        <f t="shared" si="2"/>
        <v>0</v>
      </c>
      <c r="O16" s="92">
        <f t="shared" si="3"/>
        <v>0</v>
      </c>
      <c r="P16" s="92">
        <f t="shared" si="5"/>
        <v>0</v>
      </c>
    </row>
    <row r="17" spans="1:16" x14ac:dyDescent="0.35">
      <c r="A17" s="68" t="s">
        <v>77</v>
      </c>
      <c r="B17" s="68" t="s">
        <v>81</v>
      </c>
      <c r="C17" s="68" t="s">
        <v>116</v>
      </c>
      <c r="D17" s="69">
        <v>1</v>
      </c>
      <c r="E17" s="70">
        <v>1</v>
      </c>
      <c r="F17" s="71">
        <v>0.5</v>
      </c>
      <c r="G17" s="72">
        <v>93344.5</v>
      </c>
      <c r="H17" s="72">
        <v>8580</v>
      </c>
      <c r="I17" s="82"/>
      <c r="J17" s="82"/>
      <c r="K17" s="14"/>
      <c r="L17" s="90">
        <f t="shared" si="0"/>
        <v>0</v>
      </c>
      <c r="M17" s="91">
        <f t="shared" si="1"/>
        <v>0</v>
      </c>
      <c r="N17" s="92">
        <f t="shared" si="2"/>
        <v>0</v>
      </c>
      <c r="O17" s="92">
        <f t="shared" si="3"/>
        <v>0</v>
      </c>
      <c r="P17" s="92">
        <f t="shared" si="5"/>
        <v>0</v>
      </c>
    </row>
    <row r="18" spans="1:16" x14ac:dyDescent="0.35">
      <c r="A18" s="68"/>
      <c r="B18" s="68" t="s">
        <v>80</v>
      </c>
      <c r="C18" s="68" t="s">
        <v>116</v>
      </c>
      <c r="D18" s="69">
        <v>2</v>
      </c>
      <c r="E18" s="70">
        <v>5</v>
      </c>
      <c r="F18" s="71">
        <v>0.2</v>
      </c>
      <c r="G18" s="72">
        <v>93344.5</v>
      </c>
      <c r="H18" s="72">
        <v>8580</v>
      </c>
      <c r="I18" s="82"/>
      <c r="J18" s="82"/>
      <c r="K18" s="14"/>
      <c r="L18" s="90">
        <f t="shared" si="0"/>
        <v>0</v>
      </c>
      <c r="M18" s="91">
        <f t="shared" si="1"/>
        <v>0</v>
      </c>
      <c r="N18" s="92">
        <f t="shared" si="2"/>
        <v>0</v>
      </c>
      <c r="O18" s="92">
        <f t="shared" si="3"/>
        <v>0</v>
      </c>
      <c r="P18" s="92">
        <f t="shared" si="5"/>
        <v>0</v>
      </c>
    </row>
    <row r="19" spans="1:16" x14ac:dyDescent="0.35">
      <c r="A19" s="68"/>
      <c r="B19" s="68" t="s">
        <v>82</v>
      </c>
      <c r="C19" s="68" t="s">
        <v>117</v>
      </c>
      <c r="D19" s="69">
        <v>2</v>
      </c>
      <c r="E19" s="70">
        <v>5</v>
      </c>
      <c r="F19" s="71">
        <v>0</v>
      </c>
      <c r="G19" s="72">
        <v>68287.5</v>
      </c>
      <c r="H19" s="72">
        <v>6030</v>
      </c>
      <c r="I19" s="82"/>
      <c r="J19" s="82"/>
      <c r="K19" s="14"/>
      <c r="L19" s="90">
        <f t="shared" si="0"/>
        <v>0</v>
      </c>
      <c r="M19" s="91">
        <f t="shared" si="1"/>
        <v>0</v>
      </c>
      <c r="N19" s="92">
        <f t="shared" si="2"/>
        <v>0</v>
      </c>
      <c r="O19" s="92">
        <f t="shared" si="3"/>
        <v>0</v>
      </c>
      <c r="P19" s="92">
        <f t="shared" si="5"/>
        <v>0</v>
      </c>
    </row>
    <row r="20" spans="1:16" x14ac:dyDescent="0.35">
      <c r="A20" s="68"/>
      <c r="B20" s="68" t="s">
        <v>84</v>
      </c>
      <c r="C20" s="68" t="s">
        <v>116</v>
      </c>
      <c r="D20" s="69">
        <v>5</v>
      </c>
      <c r="E20" s="70">
        <v>8</v>
      </c>
      <c r="F20" s="71">
        <v>0.2</v>
      </c>
      <c r="G20" s="72">
        <v>93344.5</v>
      </c>
      <c r="H20" s="72">
        <v>6030</v>
      </c>
      <c r="I20" s="82"/>
      <c r="J20" s="82"/>
      <c r="K20" s="14"/>
      <c r="L20" s="90">
        <f t="shared" si="0"/>
        <v>0</v>
      </c>
      <c r="M20" s="91">
        <f t="shared" si="1"/>
        <v>0</v>
      </c>
      <c r="N20" s="92">
        <f t="shared" si="2"/>
        <v>0</v>
      </c>
      <c r="O20" s="92">
        <f t="shared" si="3"/>
        <v>0</v>
      </c>
      <c r="P20" s="92">
        <f t="shared" si="5"/>
        <v>0</v>
      </c>
    </row>
    <row r="21" spans="1:16" ht="29" x14ac:dyDescent="0.35">
      <c r="A21" s="68"/>
      <c r="B21" s="68" t="s">
        <v>79</v>
      </c>
      <c r="C21" s="68" t="s">
        <v>117</v>
      </c>
      <c r="D21" s="69">
        <v>10</v>
      </c>
      <c r="E21" s="70">
        <v>15</v>
      </c>
      <c r="F21" s="71">
        <v>0.3</v>
      </c>
      <c r="G21" s="72">
        <v>68287.5</v>
      </c>
      <c r="H21" s="72">
        <v>6030</v>
      </c>
      <c r="I21" s="82"/>
      <c r="J21" s="82"/>
      <c r="K21" s="14"/>
      <c r="L21" s="90">
        <f t="shared" si="0"/>
        <v>0</v>
      </c>
      <c r="M21" s="91">
        <f t="shared" si="1"/>
        <v>0</v>
      </c>
      <c r="N21" s="92">
        <f t="shared" si="2"/>
        <v>0</v>
      </c>
      <c r="O21" s="92">
        <f t="shared" si="3"/>
        <v>0</v>
      </c>
      <c r="P21" s="92">
        <f t="shared" si="5"/>
        <v>0</v>
      </c>
    </row>
    <row r="22" spans="1:16" x14ac:dyDescent="0.35">
      <c r="A22" s="68"/>
      <c r="B22" s="68" t="s">
        <v>83</v>
      </c>
      <c r="C22" s="68" t="s">
        <v>121</v>
      </c>
      <c r="D22" s="69">
        <v>18</v>
      </c>
      <c r="E22" s="70">
        <v>27</v>
      </c>
      <c r="F22" s="71">
        <v>0.1</v>
      </c>
      <c r="G22" s="72">
        <v>58861</v>
      </c>
      <c r="H22" s="72">
        <v>4930</v>
      </c>
      <c r="I22" s="82"/>
      <c r="J22" s="82"/>
      <c r="K22" s="14"/>
      <c r="L22" s="90">
        <f t="shared" si="0"/>
        <v>0</v>
      </c>
      <c r="M22" s="91">
        <f t="shared" si="1"/>
        <v>0</v>
      </c>
      <c r="N22" s="92">
        <f t="shared" si="2"/>
        <v>0</v>
      </c>
      <c r="O22" s="92">
        <f t="shared" si="3"/>
        <v>0</v>
      </c>
      <c r="P22" s="92">
        <f t="shared" si="5"/>
        <v>0</v>
      </c>
    </row>
    <row r="23" spans="1:16" ht="29" x14ac:dyDescent="0.35">
      <c r="A23" s="68"/>
      <c r="B23" s="68" t="s">
        <v>87</v>
      </c>
      <c r="C23" s="68" t="s">
        <v>118</v>
      </c>
      <c r="D23" s="69">
        <v>6</v>
      </c>
      <c r="E23" s="70">
        <v>9</v>
      </c>
      <c r="F23" s="71">
        <v>0.1</v>
      </c>
      <c r="G23" s="72">
        <v>51040</v>
      </c>
      <c r="H23" s="72">
        <v>4620</v>
      </c>
      <c r="I23" s="82"/>
      <c r="J23" s="82"/>
      <c r="K23" s="14"/>
      <c r="L23" s="90">
        <f t="shared" si="0"/>
        <v>0</v>
      </c>
      <c r="M23" s="91">
        <f t="shared" si="1"/>
        <v>0</v>
      </c>
      <c r="N23" s="92">
        <f t="shared" si="2"/>
        <v>0</v>
      </c>
      <c r="O23" s="92">
        <f t="shared" si="3"/>
        <v>0</v>
      </c>
      <c r="P23" s="92">
        <f t="shared" si="5"/>
        <v>0</v>
      </c>
    </row>
    <row r="24" spans="1:16" x14ac:dyDescent="0.35">
      <c r="A24" s="68"/>
      <c r="B24" s="68" t="s">
        <v>85</v>
      </c>
      <c r="C24" s="68" t="s">
        <v>118</v>
      </c>
      <c r="D24" s="69">
        <v>18</v>
      </c>
      <c r="E24" s="70">
        <v>27</v>
      </c>
      <c r="F24" s="71">
        <v>0</v>
      </c>
      <c r="G24" s="72">
        <v>51040</v>
      </c>
      <c r="H24" s="72">
        <v>4620</v>
      </c>
      <c r="I24" s="82"/>
      <c r="J24" s="82"/>
      <c r="K24" s="14"/>
      <c r="L24" s="90">
        <f t="shared" si="0"/>
        <v>0</v>
      </c>
      <c r="M24" s="91">
        <f t="shared" si="1"/>
        <v>0</v>
      </c>
      <c r="N24" s="92">
        <f t="shared" si="2"/>
        <v>0</v>
      </c>
      <c r="O24" s="92">
        <f t="shared" si="3"/>
        <v>0</v>
      </c>
      <c r="P24" s="92">
        <f t="shared" si="5"/>
        <v>0</v>
      </c>
    </row>
    <row r="25" spans="1:16" x14ac:dyDescent="0.35">
      <c r="A25" s="68"/>
      <c r="B25" s="68" t="s">
        <v>86</v>
      </c>
      <c r="C25" s="68" t="s">
        <v>119</v>
      </c>
      <c r="D25" s="69">
        <v>6</v>
      </c>
      <c r="E25" s="70">
        <v>9</v>
      </c>
      <c r="F25" s="71">
        <v>0.1</v>
      </c>
      <c r="G25" s="72">
        <v>40834.5</v>
      </c>
      <c r="H25" s="72">
        <v>3690</v>
      </c>
      <c r="I25" s="82"/>
      <c r="J25" s="82"/>
      <c r="K25" s="14"/>
      <c r="L25" s="90">
        <f t="shared" si="0"/>
        <v>0</v>
      </c>
      <c r="M25" s="91">
        <f t="shared" si="1"/>
        <v>0</v>
      </c>
      <c r="N25" s="92">
        <f t="shared" si="2"/>
        <v>0</v>
      </c>
      <c r="O25" s="92">
        <f t="shared" si="3"/>
        <v>0</v>
      </c>
      <c r="P25" s="92">
        <f t="shared" si="5"/>
        <v>0</v>
      </c>
    </row>
    <row r="26" spans="1:16" ht="29" x14ac:dyDescent="0.35">
      <c r="A26" s="68"/>
      <c r="B26" s="68" t="s">
        <v>88</v>
      </c>
      <c r="C26" s="68" t="s">
        <v>118</v>
      </c>
      <c r="D26" s="69">
        <v>12</v>
      </c>
      <c r="E26" s="70">
        <v>18</v>
      </c>
      <c r="F26" s="71">
        <v>0.2</v>
      </c>
      <c r="G26" s="72">
        <v>51040</v>
      </c>
      <c r="H26" s="72">
        <v>4620</v>
      </c>
      <c r="I26" s="82"/>
      <c r="J26" s="82"/>
      <c r="K26" s="14"/>
      <c r="L26" s="90">
        <f t="shared" si="0"/>
        <v>0</v>
      </c>
      <c r="M26" s="91">
        <f t="shared" si="1"/>
        <v>0</v>
      </c>
      <c r="N26" s="92">
        <f t="shared" si="2"/>
        <v>0</v>
      </c>
      <c r="O26" s="92">
        <f t="shared" si="3"/>
        <v>0</v>
      </c>
      <c r="P26" s="92">
        <f t="shared" si="5"/>
        <v>0</v>
      </c>
    </row>
    <row r="27" spans="1:16" ht="16.5" customHeight="1" x14ac:dyDescent="0.35">
      <c r="A27" s="68"/>
      <c r="B27" s="68" t="s">
        <v>78</v>
      </c>
      <c r="C27" s="68" t="s">
        <v>119</v>
      </c>
      <c r="D27" s="69">
        <v>12</v>
      </c>
      <c r="E27" s="70">
        <v>18</v>
      </c>
      <c r="F27" s="71">
        <v>0.15</v>
      </c>
      <c r="G27" s="72">
        <v>40834.5</v>
      </c>
      <c r="H27" s="72">
        <v>3690</v>
      </c>
      <c r="I27" s="82"/>
      <c r="J27" s="82"/>
      <c r="K27" s="14"/>
      <c r="L27" s="90">
        <f t="shared" si="0"/>
        <v>0</v>
      </c>
      <c r="M27" s="91">
        <f t="shared" si="1"/>
        <v>0</v>
      </c>
      <c r="N27" s="92">
        <f t="shared" si="2"/>
        <v>0</v>
      </c>
      <c r="O27" s="92">
        <f t="shared" si="3"/>
        <v>0</v>
      </c>
      <c r="P27" s="92">
        <f t="shared" si="5"/>
        <v>0</v>
      </c>
    </row>
    <row r="28" spans="1:16" ht="16.5" customHeight="1" x14ac:dyDescent="0.35">
      <c r="A28" s="68"/>
      <c r="B28" s="68" t="s">
        <v>95</v>
      </c>
      <c r="C28" s="68" t="s">
        <v>118</v>
      </c>
      <c r="D28" s="69">
        <v>5</v>
      </c>
      <c r="E28" s="70">
        <v>7</v>
      </c>
      <c r="F28" s="71">
        <v>0.8</v>
      </c>
      <c r="G28" s="72">
        <v>51040</v>
      </c>
      <c r="H28" s="72">
        <v>4620</v>
      </c>
      <c r="I28" s="82"/>
      <c r="J28" s="82"/>
      <c r="K28" s="14"/>
      <c r="L28" s="90">
        <f t="shared" si="0"/>
        <v>0</v>
      </c>
      <c r="M28" s="91">
        <f t="shared" si="1"/>
        <v>0</v>
      </c>
      <c r="N28" s="92">
        <f t="shared" si="2"/>
        <v>0</v>
      </c>
      <c r="O28" s="92">
        <f t="shared" si="3"/>
        <v>0</v>
      </c>
      <c r="P28" s="92">
        <f t="shared" si="5"/>
        <v>0</v>
      </c>
    </row>
    <row r="29" spans="1:16" ht="16.5" customHeight="1" x14ac:dyDescent="0.35">
      <c r="A29" s="68"/>
      <c r="B29" s="68" t="s">
        <v>89</v>
      </c>
      <c r="C29" s="68" t="s">
        <v>118</v>
      </c>
      <c r="D29" s="69">
        <v>20</v>
      </c>
      <c r="E29" s="70">
        <v>30</v>
      </c>
      <c r="F29" s="71">
        <v>0.1</v>
      </c>
      <c r="G29" s="72">
        <v>51040</v>
      </c>
      <c r="H29" s="72">
        <v>4620</v>
      </c>
      <c r="I29" s="82"/>
      <c r="J29" s="82"/>
      <c r="K29" s="14"/>
      <c r="L29" s="90">
        <f t="shared" si="0"/>
        <v>0</v>
      </c>
      <c r="M29" s="91">
        <f t="shared" si="1"/>
        <v>0</v>
      </c>
      <c r="N29" s="92">
        <f t="shared" si="2"/>
        <v>0</v>
      </c>
      <c r="O29" s="92">
        <f t="shared" si="3"/>
        <v>0</v>
      </c>
      <c r="P29" s="92">
        <f t="shared" si="5"/>
        <v>0</v>
      </c>
    </row>
    <row r="30" spans="1:16" ht="16.5" customHeight="1" x14ac:dyDescent="0.35">
      <c r="A30" s="68"/>
      <c r="B30" s="68" t="s">
        <v>90</v>
      </c>
      <c r="C30" s="68" t="s">
        <v>117</v>
      </c>
      <c r="D30" s="69">
        <v>14</v>
      </c>
      <c r="E30" s="70">
        <v>20</v>
      </c>
      <c r="F30" s="71">
        <v>0.6</v>
      </c>
      <c r="G30" s="72">
        <v>68287.5</v>
      </c>
      <c r="H30" s="72">
        <v>6030</v>
      </c>
      <c r="I30" s="82"/>
      <c r="J30" s="82"/>
      <c r="K30" s="14"/>
      <c r="L30" s="90">
        <f t="shared" si="0"/>
        <v>0</v>
      </c>
      <c r="M30" s="91">
        <f t="shared" si="1"/>
        <v>0</v>
      </c>
      <c r="N30" s="92">
        <f t="shared" si="2"/>
        <v>0</v>
      </c>
      <c r="O30" s="92">
        <f t="shared" si="3"/>
        <v>0</v>
      </c>
      <c r="P30" s="92">
        <f t="shared" si="5"/>
        <v>0</v>
      </c>
    </row>
    <row r="31" spans="1:16" ht="16.5" customHeight="1" x14ac:dyDescent="0.35">
      <c r="A31" s="68"/>
      <c r="B31" s="68" t="s">
        <v>91</v>
      </c>
      <c r="C31" s="68" t="s">
        <v>116</v>
      </c>
      <c r="D31" s="69">
        <v>5</v>
      </c>
      <c r="E31" s="70">
        <v>8</v>
      </c>
      <c r="F31" s="71">
        <v>0.5</v>
      </c>
      <c r="G31" s="72">
        <v>93344.5</v>
      </c>
      <c r="H31" s="72">
        <v>8580</v>
      </c>
      <c r="I31" s="82"/>
      <c r="J31" s="82"/>
      <c r="K31" s="14"/>
      <c r="L31" s="90">
        <f t="shared" si="0"/>
        <v>0</v>
      </c>
      <c r="M31" s="91">
        <f t="shared" si="1"/>
        <v>0</v>
      </c>
      <c r="N31" s="92">
        <f t="shared" si="2"/>
        <v>0</v>
      </c>
      <c r="O31" s="92">
        <f t="shared" si="3"/>
        <v>0</v>
      </c>
      <c r="P31" s="92">
        <f t="shared" si="5"/>
        <v>0</v>
      </c>
    </row>
    <row r="32" spans="1:16" x14ac:dyDescent="0.35">
      <c r="A32" s="68"/>
      <c r="B32" s="68" t="s">
        <v>92</v>
      </c>
      <c r="C32" s="68" t="s">
        <v>117</v>
      </c>
      <c r="D32" s="69">
        <v>4</v>
      </c>
      <c r="E32" s="70">
        <v>4</v>
      </c>
      <c r="F32" s="71">
        <v>0.1</v>
      </c>
      <c r="G32" s="72">
        <v>68287.5</v>
      </c>
      <c r="H32" s="72">
        <v>6030</v>
      </c>
      <c r="I32" s="82"/>
      <c r="J32" s="82"/>
      <c r="K32" s="14"/>
      <c r="L32" s="90">
        <f t="shared" si="0"/>
        <v>0</v>
      </c>
      <c r="M32" s="91">
        <f t="shared" si="1"/>
        <v>0</v>
      </c>
      <c r="N32" s="92">
        <f t="shared" si="2"/>
        <v>0</v>
      </c>
      <c r="O32" s="92">
        <f t="shared" si="3"/>
        <v>0</v>
      </c>
      <c r="P32" s="92">
        <f t="shared" si="5"/>
        <v>0</v>
      </c>
    </row>
    <row r="33" spans="1:16" x14ac:dyDescent="0.35">
      <c r="A33" s="68"/>
      <c r="B33" s="68" t="s">
        <v>94</v>
      </c>
      <c r="C33" s="68" t="s">
        <v>119</v>
      </c>
      <c r="D33" s="69">
        <v>5</v>
      </c>
      <c r="E33" s="70">
        <v>8</v>
      </c>
      <c r="F33" s="71">
        <v>0.15</v>
      </c>
      <c r="G33" s="72">
        <v>40834.5</v>
      </c>
      <c r="H33" s="72">
        <v>3690</v>
      </c>
      <c r="I33" s="82"/>
      <c r="J33" s="82"/>
      <c r="K33" s="14"/>
      <c r="L33" s="90">
        <f t="shared" si="0"/>
        <v>0</v>
      </c>
      <c r="M33" s="91">
        <f t="shared" si="1"/>
        <v>0</v>
      </c>
      <c r="N33" s="92">
        <f t="shared" si="2"/>
        <v>0</v>
      </c>
      <c r="O33" s="92">
        <f t="shared" si="3"/>
        <v>0</v>
      </c>
      <c r="P33" s="92">
        <f t="shared" si="5"/>
        <v>0</v>
      </c>
    </row>
    <row r="34" spans="1:16" x14ac:dyDescent="0.35">
      <c r="A34" s="68"/>
      <c r="B34" s="68" t="s">
        <v>93</v>
      </c>
      <c r="C34" s="68" t="s">
        <v>118</v>
      </c>
      <c r="D34" s="69">
        <v>4</v>
      </c>
      <c r="E34" s="70">
        <v>5</v>
      </c>
      <c r="F34" s="71">
        <v>0.6</v>
      </c>
      <c r="G34" s="72">
        <v>51040</v>
      </c>
      <c r="H34" s="72">
        <v>4620</v>
      </c>
      <c r="I34" s="82"/>
      <c r="J34" s="82"/>
      <c r="K34" s="14"/>
      <c r="L34" s="90">
        <f t="shared" si="0"/>
        <v>0</v>
      </c>
      <c r="M34" s="91">
        <f t="shared" si="1"/>
        <v>0</v>
      </c>
      <c r="N34" s="92">
        <f t="shared" si="2"/>
        <v>0</v>
      </c>
      <c r="O34" s="92">
        <f t="shared" si="3"/>
        <v>0</v>
      </c>
      <c r="P34" s="92">
        <f t="shared" si="5"/>
        <v>0</v>
      </c>
    </row>
    <row r="35" spans="1:16" ht="29" x14ac:dyDescent="0.35">
      <c r="A35" s="47" t="s">
        <v>43</v>
      </c>
      <c r="B35" s="47" t="s">
        <v>64</v>
      </c>
      <c r="C35" s="47"/>
      <c r="D35" s="48">
        <v>1</v>
      </c>
      <c r="E35" s="49">
        <v>1</v>
      </c>
      <c r="F35" s="50">
        <v>0.5</v>
      </c>
      <c r="G35" s="51">
        <v>95761</v>
      </c>
      <c r="H35" s="51">
        <v>7750</v>
      </c>
      <c r="I35" s="82"/>
      <c r="J35" s="82"/>
      <c r="K35" s="14"/>
      <c r="L35" s="90">
        <f t="shared" ref="L35:L60" si="6">I35*D35</f>
        <v>0</v>
      </c>
      <c r="M35" s="91">
        <f t="shared" ref="M35:M60" si="7">J35*E35</f>
        <v>0</v>
      </c>
      <c r="N35" s="92">
        <f t="shared" ref="N35:N60" si="8">SUM(L35:M35)</f>
        <v>0</v>
      </c>
      <c r="O35" s="92">
        <f t="shared" ref="O35:O60" si="9">N35*F35*K35</f>
        <v>0</v>
      </c>
      <c r="P35" s="92">
        <f t="shared" si="5"/>
        <v>0</v>
      </c>
    </row>
    <row r="36" spans="1:16" ht="29" x14ac:dyDescent="0.35">
      <c r="A36" s="47"/>
      <c r="B36" s="47" t="s">
        <v>65</v>
      </c>
      <c r="C36" s="47"/>
      <c r="D36" s="48">
        <v>6</v>
      </c>
      <c r="E36" s="49">
        <v>9</v>
      </c>
      <c r="F36" s="50">
        <v>0.5</v>
      </c>
      <c r="G36" s="51">
        <v>83165</v>
      </c>
      <c r="H36" s="51">
        <v>6730</v>
      </c>
      <c r="I36" s="82"/>
      <c r="J36" s="82"/>
      <c r="K36" s="14"/>
      <c r="L36" s="90">
        <f t="shared" si="6"/>
        <v>0</v>
      </c>
      <c r="M36" s="91">
        <f t="shared" si="7"/>
        <v>0</v>
      </c>
      <c r="N36" s="92">
        <f t="shared" si="8"/>
        <v>0</v>
      </c>
      <c r="O36" s="92">
        <f t="shared" si="9"/>
        <v>0</v>
      </c>
      <c r="P36" s="92">
        <f t="shared" si="5"/>
        <v>0</v>
      </c>
    </row>
    <row r="37" spans="1:16" x14ac:dyDescent="0.35">
      <c r="A37" s="47"/>
      <c r="B37" s="47" t="s">
        <v>55</v>
      </c>
      <c r="C37" s="47"/>
      <c r="D37" s="48">
        <v>2</v>
      </c>
      <c r="E37" s="49">
        <v>3</v>
      </c>
      <c r="F37" s="50">
        <v>0.5</v>
      </c>
      <c r="G37" s="51">
        <v>95761</v>
      </c>
      <c r="H37" s="51">
        <v>7750</v>
      </c>
      <c r="I37" s="82"/>
      <c r="J37" s="82"/>
      <c r="K37" s="14"/>
      <c r="L37" s="90">
        <f t="shared" si="6"/>
        <v>0</v>
      </c>
      <c r="M37" s="91">
        <f t="shared" si="7"/>
        <v>0</v>
      </c>
      <c r="N37" s="92">
        <f t="shared" si="8"/>
        <v>0</v>
      </c>
      <c r="O37" s="92">
        <f t="shared" si="9"/>
        <v>0</v>
      </c>
      <c r="P37" s="92">
        <f t="shared" si="5"/>
        <v>0</v>
      </c>
    </row>
    <row r="38" spans="1:16" x14ac:dyDescent="0.35">
      <c r="A38" s="47"/>
      <c r="B38" s="47" t="s">
        <v>61</v>
      </c>
      <c r="C38" s="47"/>
      <c r="D38" s="48">
        <v>1</v>
      </c>
      <c r="E38" s="49">
        <v>1</v>
      </c>
      <c r="F38" s="50">
        <v>0.5</v>
      </c>
      <c r="G38" s="51">
        <v>83165</v>
      </c>
      <c r="H38" s="51">
        <v>6730</v>
      </c>
      <c r="I38" s="82"/>
      <c r="J38" s="82"/>
      <c r="K38" s="14"/>
      <c r="L38" s="90">
        <f t="shared" si="6"/>
        <v>0</v>
      </c>
      <c r="M38" s="91">
        <f t="shared" si="7"/>
        <v>0</v>
      </c>
      <c r="N38" s="92">
        <f t="shared" si="8"/>
        <v>0</v>
      </c>
      <c r="O38" s="92">
        <f t="shared" si="9"/>
        <v>0</v>
      </c>
      <c r="P38" s="92">
        <f t="shared" si="5"/>
        <v>0</v>
      </c>
    </row>
    <row r="39" spans="1:16" x14ac:dyDescent="0.35">
      <c r="A39" s="47"/>
      <c r="B39" s="47" t="s">
        <v>62</v>
      </c>
      <c r="C39" s="47"/>
      <c r="D39" s="48">
        <v>1</v>
      </c>
      <c r="E39" s="49">
        <v>1</v>
      </c>
      <c r="F39" s="50">
        <v>0.5</v>
      </c>
      <c r="G39" s="51">
        <v>62132</v>
      </c>
      <c r="H39" s="51">
        <v>5030</v>
      </c>
      <c r="I39" s="82"/>
      <c r="J39" s="82"/>
      <c r="K39" s="14"/>
      <c r="L39" s="90">
        <f t="shared" si="6"/>
        <v>0</v>
      </c>
      <c r="M39" s="91">
        <f t="shared" si="7"/>
        <v>0</v>
      </c>
      <c r="N39" s="92">
        <f t="shared" si="8"/>
        <v>0</v>
      </c>
      <c r="O39" s="92">
        <f t="shared" si="9"/>
        <v>0</v>
      </c>
      <c r="P39" s="92">
        <f t="shared" si="5"/>
        <v>0</v>
      </c>
    </row>
    <row r="40" spans="1:16" x14ac:dyDescent="0.35">
      <c r="A40" s="47"/>
      <c r="B40" s="47" t="s">
        <v>63</v>
      </c>
      <c r="C40" s="47"/>
      <c r="D40" s="48">
        <v>2</v>
      </c>
      <c r="E40" s="49">
        <v>2</v>
      </c>
      <c r="F40" s="50">
        <v>0.5</v>
      </c>
      <c r="G40" s="51">
        <v>49703</v>
      </c>
      <c r="H40" s="51">
        <v>3690</v>
      </c>
      <c r="I40" s="82"/>
      <c r="J40" s="82"/>
      <c r="K40" s="14"/>
      <c r="L40" s="90">
        <f t="shared" si="6"/>
        <v>0</v>
      </c>
      <c r="M40" s="91">
        <f t="shared" si="7"/>
        <v>0</v>
      </c>
      <c r="N40" s="92">
        <f t="shared" si="8"/>
        <v>0</v>
      </c>
      <c r="O40" s="92">
        <f t="shared" si="9"/>
        <v>0</v>
      </c>
      <c r="P40" s="92">
        <f t="shared" si="5"/>
        <v>0</v>
      </c>
    </row>
    <row r="41" spans="1:16" x14ac:dyDescent="0.35">
      <c r="A41" s="47"/>
      <c r="B41" s="47" t="s">
        <v>66</v>
      </c>
      <c r="C41" s="47"/>
      <c r="D41" s="48">
        <v>1</v>
      </c>
      <c r="E41" s="49">
        <v>1</v>
      </c>
      <c r="F41" s="50">
        <v>0.5</v>
      </c>
      <c r="G41" s="51">
        <v>57178</v>
      </c>
      <c r="H41" s="51">
        <v>4730</v>
      </c>
      <c r="I41" s="82"/>
      <c r="J41" s="82"/>
      <c r="K41" s="14"/>
      <c r="L41" s="90">
        <f t="shared" si="6"/>
        <v>0</v>
      </c>
      <c r="M41" s="91">
        <f t="shared" si="7"/>
        <v>0</v>
      </c>
      <c r="N41" s="92">
        <f t="shared" si="8"/>
        <v>0</v>
      </c>
      <c r="O41" s="92">
        <f t="shared" si="9"/>
        <v>0</v>
      </c>
      <c r="P41" s="92">
        <f t="shared" si="5"/>
        <v>0</v>
      </c>
    </row>
    <row r="42" spans="1:16" x14ac:dyDescent="0.35">
      <c r="A42" s="47"/>
      <c r="B42" s="47" t="s">
        <v>67</v>
      </c>
      <c r="C42" s="47"/>
      <c r="D42" s="48">
        <v>1</v>
      </c>
      <c r="E42" s="49">
        <v>1</v>
      </c>
      <c r="F42" s="50">
        <v>0.5</v>
      </c>
      <c r="G42" s="51">
        <v>37539</v>
      </c>
      <c r="H42" s="51">
        <v>2480</v>
      </c>
      <c r="I42" s="82"/>
      <c r="J42" s="82"/>
      <c r="K42" s="14"/>
      <c r="L42" s="90">
        <f t="shared" si="6"/>
        <v>0</v>
      </c>
      <c r="M42" s="91">
        <f t="shared" si="7"/>
        <v>0</v>
      </c>
      <c r="N42" s="92">
        <f t="shared" si="8"/>
        <v>0</v>
      </c>
      <c r="O42" s="92">
        <f t="shared" si="9"/>
        <v>0</v>
      </c>
      <c r="P42" s="92">
        <f t="shared" si="5"/>
        <v>0</v>
      </c>
    </row>
    <row r="43" spans="1:16" x14ac:dyDescent="0.35">
      <c r="A43" s="47"/>
      <c r="B43" s="47" t="s">
        <v>103</v>
      </c>
      <c r="C43" s="47" t="s">
        <v>116</v>
      </c>
      <c r="D43" s="48">
        <v>1</v>
      </c>
      <c r="E43" s="49">
        <v>1</v>
      </c>
      <c r="F43" s="50">
        <v>0.5</v>
      </c>
      <c r="G43" s="51">
        <v>93344.5</v>
      </c>
      <c r="H43" s="51">
        <v>6870</v>
      </c>
      <c r="I43" s="82"/>
      <c r="J43" s="82"/>
      <c r="K43" s="14"/>
      <c r="L43" s="90">
        <f t="shared" si="6"/>
        <v>0</v>
      </c>
      <c r="M43" s="91">
        <f t="shared" si="7"/>
        <v>0</v>
      </c>
      <c r="N43" s="92">
        <f t="shared" si="8"/>
        <v>0</v>
      </c>
      <c r="O43" s="92">
        <f t="shared" si="9"/>
        <v>0</v>
      </c>
      <c r="P43" s="92">
        <f t="shared" si="5"/>
        <v>0</v>
      </c>
    </row>
    <row r="44" spans="1:16" x14ac:dyDescent="0.35">
      <c r="A44" s="47"/>
      <c r="B44" s="47" t="s">
        <v>104</v>
      </c>
      <c r="C44" s="47" t="s">
        <v>117</v>
      </c>
      <c r="D44" s="48">
        <v>1</v>
      </c>
      <c r="E44" s="49">
        <v>2</v>
      </c>
      <c r="F44" s="50">
        <v>0.5</v>
      </c>
      <c r="G44" s="51">
        <v>68287.5</v>
      </c>
      <c r="H44" s="51">
        <v>4820</v>
      </c>
      <c r="I44" s="82"/>
      <c r="J44" s="82"/>
      <c r="K44" s="14"/>
      <c r="L44" s="90">
        <f t="shared" si="6"/>
        <v>0</v>
      </c>
      <c r="M44" s="91">
        <f t="shared" si="7"/>
        <v>0</v>
      </c>
      <c r="N44" s="92">
        <f t="shared" si="8"/>
        <v>0</v>
      </c>
      <c r="O44" s="92">
        <f t="shared" si="9"/>
        <v>0</v>
      </c>
      <c r="P44" s="92">
        <f t="shared" si="5"/>
        <v>0</v>
      </c>
    </row>
    <row r="45" spans="1:16" x14ac:dyDescent="0.35">
      <c r="A45" s="47"/>
      <c r="B45" s="47" t="s">
        <v>105</v>
      </c>
      <c r="C45" s="47" t="s">
        <v>118</v>
      </c>
      <c r="D45" s="48">
        <v>4</v>
      </c>
      <c r="E45" s="49">
        <v>5</v>
      </c>
      <c r="F45" s="50">
        <v>0.5</v>
      </c>
      <c r="G45" s="51">
        <v>51040</v>
      </c>
      <c r="H45" s="51">
        <v>2950</v>
      </c>
      <c r="I45" s="82"/>
      <c r="J45" s="82"/>
      <c r="K45" s="14"/>
      <c r="L45" s="90">
        <f t="shared" si="6"/>
        <v>0</v>
      </c>
      <c r="M45" s="91">
        <f t="shared" si="7"/>
        <v>0</v>
      </c>
      <c r="N45" s="92">
        <f t="shared" si="8"/>
        <v>0</v>
      </c>
      <c r="O45" s="92">
        <f t="shared" si="9"/>
        <v>0</v>
      </c>
      <c r="P45" s="92">
        <f t="shared" si="5"/>
        <v>0</v>
      </c>
    </row>
    <row r="46" spans="1:16" x14ac:dyDescent="0.35">
      <c r="A46" s="61" t="s">
        <v>42</v>
      </c>
      <c r="B46" s="61" t="s">
        <v>97</v>
      </c>
      <c r="C46" s="61" t="s">
        <v>120</v>
      </c>
      <c r="D46" s="63">
        <v>1</v>
      </c>
      <c r="E46" s="64">
        <v>3</v>
      </c>
      <c r="F46" s="65">
        <v>0</v>
      </c>
      <c r="G46" s="62">
        <v>120963.5</v>
      </c>
      <c r="H46" s="83">
        <v>9860</v>
      </c>
      <c r="I46" s="82"/>
      <c r="J46" s="82"/>
      <c r="K46" s="14"/>
      <c r="L46" s="90">
        <f t="shared" si="6"/>
        <v>0</v>
      </c>
      <c r="M46" s="91">
        <f t="shared" si="7"/>
        <v>0</v>
      </c>
      <c r="N46" s="92">
        <f t="shared" si="8"/>
        <v>0</v>
      </c>
      <c r="O46" s="92">
        <f t="shared" si="9"/>
        <v>0</v>
      </c>
      <c r="P46" s="92">
        <f t="shared" si="5"/>
        <v>0</v>
      </c>
    </row>
    <row r="47" spans="1:16" x14ac:dyDescent="0.35">
      <c r="A47" s="61"/>
      <c r="B47" s="61" t="s">
        <v>98</v>
      </c>
      <c r="C47" s="61" t="s">
        <v>116</v>
      </c>
      <c r="D47" s="63">
        <v>1</v>
      </c>
      <c r="E47" s="64">
        <v>3</v>
      </c>
      <c r="F47" s="65">
        <v>0</v>
      </c>
      <c r="G47" s="62">
        <v>93344.5</v>
      </c>
      <c r="H47" s="83">
        <v>7730</v>
      </c>
      <c r="I47" s="82"/>
      <c r="J47" s="82"/>
      <c r="K47" s="14"/>
      <c r="L47" s="90">
        <f t="shared" si="6"/>
        <v>0</v>
      </c>
      <c r="M47" s="91">
        <f t="shared" si="7"/>
        <v>0</v>
      </c>
      <c r="N47" s="92">
        <f t="shared" si="8"/>
        <v>0</v>
      </c>
      <c r="O47" s="92">
        <f t="shared" si="9"/>
        <v>0</v>
      </c>
      <c r="P47" s="92">
        <f t="shared" si="5"/>
        <v>0</v>
      </c>
    </row>
    <row r="48" spans="1:16" x14ac:dyDescent="0.35">
      <c r="A48" s="61"/>
      <c r="B48" s="61" t="s">
        <v>53</v>
      </c>
      <c r="C48" s="61" t="s">
        <v>117</v>
      </c>
      <c r="D48" s="63">
        <v>1</v>
      </c>
      <c r="E48" s="64">
        <v>3</v>
      </c>
      <c r="F48" s="65">
        <v>0</v>
      </c>
      <c r="G48" s="62">
        <v>68287.5</v>
      </c>
      <c r="H48" s="83">
        <v>5460</v>
      </c>
      <c r="I48" s="82"/>
      <c r="J48" s="82"/>
      <c r="K48" s="14"/>
      <c r="L48" s="90">
        <f t="shared" si="6"/>
        <v>0</v>
      </c>
      <c r="M48" s="91">
        <f t="shared" si="7"/>
        <v>0</v>
      </c>
      <c r="N48" s="92">
        <f t="shared" si="8"/>
        <v>0</v>
      </c>
      <c r="O48" s="92">
        <f t="shared" si="9"/>
        <v>0</v>
      </c>
      <c r="P48" s="92">
        <f t="shared" si="5"/>
        <v>0</v>
      </c>
    </row>
    <row r="49" spans="1:16" x14ac:dyDescent="0.35">
      <c r="A49" s="61"/>
      <c r="B49" s="61" t="s">
        <v>71</v>
      </c>
      <c r="C49" s="61" t="s">
        <v>117</v>
      </c>
      <c r="D49" s="63">
        <v>3</v>
      </c>
      <c r="E49" s="64">
        <v>4</v>
      </c>
      <c r="F49" s="65">
        <v>0</v>
      </c>
      <c r="G49" s="62">
        <v>68287.5</v>
      </c>
      <c r="H49" s="83">
        <v>4690</v>
      </c>
      <c r="I49" s="82"/>
      <c r="J49" s="82"/>
      <c r="K49" s="14"/>
      <c r="L49" s="90">
        <f t="shared" si="6"/>
        <v>0</v>
      </c>
      <c r="M49" s="91">
        <f t="shared" si="7"/>
        <v>0</v>
      </c>
      <c r="N49" s="92">
        <f t="shared" si="8"/>
        <v>0</v>
      </c>
      <c r="O49" s="92">
        <f t="shared" si="9"/>
        <v>0</v>
      </c>
      <c r="P49" s="92">
        <f t="shared" si="5"/>
        <v>0</v>
      </c>
    </row>
    <row r="50" spans="1:16" x14ac:dyDescent="0.35">
      <c r="A50" s="61"/>
      <c r="B50" s="61" t="s">
        <v>72</v>
      </c>
      <c r="C50" s="61" t="s">
        <v>118</v>
      </c>
      <c r="D50" s="63">
        <v>5</v>
      </c>
      <c r="E50" s="64">
        <v>7</v>
      </c>
      <c r="F50" s="65">
        <v>0</v>
      </c>
      <c r="G50" s="62">
        <v>51040</v>
      </c>
      <c r="H50" s="83">
        <v>3660</v>
      </c>
      <c r="I50" s="82"/>
      <c r="J50" s="82"/>
      <c r="K50" s="14"/>
      <c r="L50" s="90">
        <f t="shared" si="6"/>
        <v>0</v>
      </c>
      <c r="M50" s="91">
        <f t="shared" si="7"/>
        <v>0</v>
      </c>
      <c r="N50" s="92">
        <f t="shared" si="8"/>
        <v>0</v>
      </c>
      <c r="O50" s="92">
        <f t="shared" si="9"/>
        <v>0</v>
      </c>
      <c r="P50" s="92">
        <f t="shared" si="5"/>
        <v>0</v>
      </c>
    </row>
    <row r="51" spans="1:16" x14ac:dyDescent="0.35">
      <c r="A51" s="61"/>
      <c r="B51" s="61" t="s">
        <v>73</v>
      </c>
      <c r="C51" s="61" t="s">
        <v>118</v>
      </c>
      <c r="D51" s="63">
        <v>2</v>
      </c>
      <c r="E51" s="64">
        <v>4</v>
      </c>
      <c r="F51" s="65">
        <v>0</v>
      </c>
      <c r="G51" s="62">
        <v>51040</v>
      </c>
      <c r="H51" s="83">
        <v>3690</v>
      </c>
      <c r="I51" s="82"/>
      <c r="J51" s="82"/>
      <c r="K51" s="14"/>
      <c r="L51" s="90">
        <f t="shared" si="6"/>
        <v>0</v>
      </c>
      <c r="M51" s="91">
        <f t="shared" si="7"/>
        <v>0</v>
      </c>
      <c r="N51" s="92">
        <f t="shared" si="8"/>
        <v>0</v>
      </c>
      <c r="O51" s="92">
        <f t="shared" si="9"/>
        <v>0</v>
      </c>
      <c r="P51" s="92">
        <f t="shared" si="5"/>
        <v>0</v>
      </c>
    </row>
    <row r="52" spans="1:16" x14ac:dyDescent="0.35">
      <c r="A52" s="52" t="s">
        <v>52</v>
      </c>
      <c r="B52" s="52" t="s">
        <v>51</v>
      </c>
      <c r="C52" s="52" t="s">
        <v>115</v>
      </c>
      <c r="D52" s="53">
        <v>1</v>
      </c>
      <c r="E52" s="54">
        <v>1</v>
      </c>
      <c r="F52" s="76">
        <v>0</v>
      </c>
      <c r="G52" s="8">
        <v>183861</v>
      </c>
      <c r="H52" s="84">
        <v>10350</v>
      </c>
      <c r="I52" s="82"/>
      <c r="J52" s="82"/>
      <c r="K52" s="14"/>
      <c r="L52" s="90">
        <f t="shared" si="6"/>
        <v>0</v>
      </c>
      <c r="M52" s="91">
        <f t="shared" si="7"/>
        <v>0</v>
      </c>
      <c r="N52" s="92">
        <f t="shared" si="8"/>
        <v>0</v>
      </c>
      <c r="O52" s="92">
        <f t="shared" si="9"/>
        <v>0</v>
      </c>
      <c r="P52" s="92">
        <f t="shared" si="5"/>
        <v>0</v>
      </c>
    </row>
    <row r="53" spans="1:16" x14ac:dyDescent="0.35">
      <c r="A53" s="52"/>
      <c r="B53" s="52" t="s">
        <v>56</v>
      </c>
      <c r="C53" s="52" t="s">
        <v>120</v>
      </c>
      <c r="D53" s="53">
        <v>1</v>
      </c>
      <c r="E53" s="54">
        <v>2</v>
      </c>
      <c r="F53" s="76">
        <v>0</v>
      </c>
      <c r="G53" s="55">
        <v>120963.5</v>
      </c>
      <c r="H53" s="84">
        <v>6870</v>
      </c>
      <c r="I53" s="82"/>
      <c r="J53" s="82"/>
      <c r="K53" s="14"/>
      <c r="L53" s="90">
        <f t="shared" si="6"/>
        <v>0</v>
      </c>
      <c r="M53" s="91">
        <f t="shared" si="7"/>
        <v>0</v>
      </c>
      <c r="N53" s="92">
        <f t="shared" si="8"/>
        <v>0</v>
      </c>
      <c r="O53" s="92">
        <f t="shared" si="9"/>
        <v>0</v>
      </c>
      <c r="P53" s="92">
        <f t="shared" si="5"/>
        <v>0</v>
      </c>
    </row>
    <row r="54" spans="1:16" x14ac:dyDescent="0.35">
      <c r="A54" s="52"/>
      <c r="B54" s="52" t="s">
        <v>99</v>
      </c>
      <c r="C54" s="52" t="s">
        <v>116</v>
      </c>
      <c r="D54" s="53">
        <v>1</v>
      </c>
      <c r="E54" s="54">
        <v>2</v>
      </c>
      <c r="F54" s="76">
        <v>0</v>
      </c>
      <c r="G54" s="55">
        <v>93344.5</v>
      </c>
      <c r="H54" s="84">
        <v>6870</v>
      </c>
      <c r="I54" s="82"/>
      <c r="J54" s="82"/>
      <c r="K54" s="14"/>
      <c r="L54" s="90">
        <f t="shared" si="6"/>
        <v>0</v>
      </c>
      <c r="M54" s="91">
        <f t="shared" si="7"/>
        <v>0</v>
      </c>
      <c r="N54" s="92">
        <f t="shared" si="8"/>
        <v>0</v>
      </c>
      <c r="O54" s="92">
        <f t="shared" si="9"/>
        <v>0</v>
      </c>
      <c r="P54" s="92">
        <f t="shared" si="5"/>
        <v>0</v>
      </c>
    </row>
    <row r="55" spans="1:16" x14ac:dyDescent="0.35">
      <c r="A55" s="52"/>
      <c r="B55" s="52" t="s">
        <v>57</v>
      </c>
      <c r="C55" s="52"/>
      <c r="D55" s="53">
        <v>1</v>
      </c>
      <c r="E55" s="54">
        <v>2</v>
      </c>
      <c r="F55" s="76">
        <v>0</v>
      </c>
      <c r="G55" s="55">
        <v>69189</v>
      </c>
      <c r="H55" s="84">
        <v>4820</v>
      </c>
      <c r="I55" s="82"/>
      <c r="J55" s="82"/>
      <c r="K55" s="14"/>
      <c r="L55" s="90">
        <f t="shared" si="6"/>
        <v>0</v>
      </c>
      <c r="M55" s="91">
        <f t="shared" si="7"/>
        <v>0</v>
      </c>
      <c r="N55" s="92">
        <f t="shared" si="8"/>
        <v>0</v>
      </c>
      <c r="O55" s="92">
        <f t="shared" si="9"/>
        <v>0</v>
      </c>
      <c r="P55" s="92">
        <f t="shared" si="5"/>
        <v>0</v>
      </c>
    </row>
    <row r="56" spans="1:16" x14ac:dyDescent="0.35">
      <c r="A56" s="52"/>
      <c r="B56" s="52" t="s">
        <v>100</v>
      </c>
      <c r="C56" s="52" t="s">
        <v>118</v>
      </c>
      <c r="D56" s="53">
        <v>4</v>
      </c>
      <c r="E56" s="54">
        <v>4</v>
      </c>
      <c r="F56" s="76">
        <v>0</v>
      </c>
      <c r="G56" s="55">
        <v>51040</v>
      </c>
      <c r="H56" s="84">
        <v>3660</v>
      </c>
      <c r="I56" s="82"/>
      <c r="J56" s="82"/>
      <c r="K56" s="14"/>
      <c r="L56" s="90">
        <f t="shared" si="6"/>
        <v>0</v>
      </c>
      <c r="M56" s="91">
        <f t="shared" si="7"/>
        <v>0</v>
      </c>
      <c r="N56" s="92">
        <f t="shared" si="8"/>
        <v>0</v>
      </c>
      <c r="O56" s="92">
        <f t="shared" si="9"/>
        <v>0</v>
      </c>
      <c r="P56" s="92">
        <f t="shared" si="5"/>
        <v>0</v>
      </c>
    </row>
    <row r="57" spans="1:16" x14ac:dyDescent="0.35">
      <c r="A57" s="52"/>
      <c r="B57" s="52" t="s">
        <v>101</v>
      </c>
      <c r="C57" s="52" t="s">
        <v>120</v>
      </c>
      <c r="D57" s="53">
        <v>1</v>
      </c>
      <c r="E57" s="54">
        <v>1</v>
      </c>
      <c r="F57" s="76">
        <v>0</v>
      </c>
      <c r="G57" s="55">
        <v>120963.5</v>
      </c>
      <c r="H57" s="84">
        <v>6870</v>
      </c>
      <c r="I57" s="82"/>
      <c r="J57" s="82"/>
      <c r="K57" s="14"/>
      <c r="L57" s="90">
        <f t="shared" si="6"/>
        <v>0</v>
      </c>
      <c r="M57" s="91">
        <f t="shared" si="7"/>
        <v>0</v>
      </c>
      <c r="N57" s="92">
        <f t="shared" si="8"/>
        <v>0</v>
      </c>
      <c r="O57" s="92">
        <f t="shared" si="9"/>
        <v>0</v>
      </c>
      <c r="P57" s="92">
        <f t="shared" si="5"/>
        <v>0</v>
      </c>
    </row>
    <row r="58" spans="1:16" x14ac:dyDescent="0.35">
      <c r="A58" s="52"/>
      <c r="B58" s="52" t="s">
        <v>102</v>
      </c>
      <c r="C58" s="52" t="s">
        <v>120</v>
      </c>
      <c r="D58" s="53">
        <v>1</v>
      </c>
      <c r="E58" s="54">
        <v>1</v>
      </c>
      <c r="F58" s="76">
        <v>0</v>
      </c>
      <c r="G58" s="55">
        <v>120963.5</v>
      </c>
      <c r="H58" s="84">
        <v>6870</v>
      </c>
      <c r="I58" s="82"/>
      <c r="J58" s="82"/>
      <c r="K58" s="14"/>
      <c r="L58" s="90">
        <f t="shared" si="6"/>
        <v>0</v>
      </c>
      <c r="M58" s="91">
        <f t="shared" si="7"/>
        <v>0</v>
      </c>
      <c r="N58" s="92">
        <f t="shared" si="8"/>
        <v>0</v>
      </c>
      <c r="O58" s="92">
        <f t="shared" si="9"/>
        <v>0</v>
      </c>
      <c r="P58" s="92">
        <f t="shared" si="5"/>
        <v>0</v>
      </c>
    </row>
    <row r="59" spans="1:16" x14ac:dyDescent="0.35">
      <c r="A59" s="52"/>
      <c r="B59" s="52" t="s">
        <v>58</v>
      </c>
      <c r="C59" s="52"/>
      <c r="D59" s="53">
        <v>2</v>
      </c>
      <c r="E59" s="54">
        <v>4</v>
      </c>
      <c r="F59" s="76">
        <v>0</v>
      </c>
      <c r="G59" s="55">
        <v>69189</v>
      </c>
      <c r="H59" s="84">
        <v>4060</v>
      </c>
      <c r="I59" s="82"/>
      <c r="J59" s="82"/>
      <c r="K59" s="14"/>
      <c r="L59" s="90">
        <f t="shared" si="6"/>
        <v>0</v>
      </c>
      <c r="M59" s="91">
        <f t="shared" si="7"/>
        <v>0</v>
      </c>
      <c r="N59" s="92">
        <f t="shared" si="8"/>
        <v>0</v>
      </c>
      <c r="O59" s="92">
        <f t="shared" si="9"/>
        <v>0</v>
      </c>
      <c r="P59" s="92">
        <f t="shared" si="5"/>
        <v>0</v>
      </c>
    </row>
    <row r="60" spans="1:16" ht="73" thickBot="1" x14ac:dyDescent="0.4">
      <c r="A60" s="85" t="s">
        <v>74</v>
      </c>
      <c r="B60" s="13" t="s">
        <v>68</v>
      </c>
      <c r="C60" s="13"/>
      <c r="D60" s="5">
        <v>36</v>
      </c>
      <c r="E60" s="3">
        <v>55</v>
      </c>
      <c r="F60" s="17">
        <v>0.03</v>
      </c>
      <c r="G60" s="89">
        <v>33000</v>
      </c>
      <c r="H60" s="9">
        <v>2550</v>
      </c>
      <c r="I60" s="82"/>
      <c r="J60" s="82"/>
      <c r="K60" s="14"/>
      <c r="L60" s="90">
        <f t="shared" si="6"/>
        <v>0</v>
      </c>
      <c r="M60" s="91">
        <f t="shared" si="7"/>
        <v>0</v>
      </c>
      <c r="N60" s="92">
        <f t="shared" si="8"/>
        <v>0</v>
      </c>
      <c r="O60" s="92">
        <f t="shared" si="9"/>
        <v>0</v>
      </c>
      <c r="P60" s="92">
        <f t="shared" si="5"/>
        <v>0</v>
      </c>
    </row>
    <row r="61" spans="1:16" ht="19" thickBot="1" x14ac:dyDescent="0.4">
      <c r="A61" s="44"/>
      <c r="B61" s="44"/>
      <c r="C61" s="44"/>
      <c r="D61" s="45">
        <f>SUM(D3:D60)</f>
        <v>400</v>
      </c>
      <c r="E61" s="46">
        <f>SUM(E3:E60)</f>
        <v>600</v>
      </c>
      <c r="F61" s="99"/>
      <c r="G61" s="112" t="s">
        <v>35</v>
      </c>
      <c r="H61" s="113"/>
      <c r="I61" s="106"/>
      <c r="J61" s="107"/>
      <c r="K61" s="108"/>
      <c r="L61" s="97">
        <f t="shared" ref="L61:P61" si="10">SUM(L3:L60)</f>
        <v>0</v>
      </c>
      <c r="M61" s="97">
        <f t="shared" si="10"/>
        <v>0</v>
      </c>
      <c r="N61" s="97">
        <f t="shared" si="10"/>
        <v>0</v>
      </c>
      <c r="O61" s="97">
        <f t="shared" si="10"/>
        <v>0</v>
      </c>
      <c r="P61" s="97">
        <f t="shared" si="10"/>
        <v>0</v>
      </c>
    </row>
    <row r="62" spans="1:16" ht="15" thickBot="1" x14ac:dyDescent="0.4">
      <c r="A62" s="44"/>
      <c r="B62" s="44"/>
      <c r="C62" s="44"/>
      <c r="D62" s="44"/>
      <c r="E62" s="44"/>
      <c r="F62" s="44"/>
      <c r="G62" s="44"/>
      <c r="H62" s="44"/>
      <c r="I62" s="109" t="s">
        <v>112</v>
      </c>
      <c r="J62" s="110"/>
      <c r="K62" s="111"/>
      <c r="L62" s="96">
        <f>L61/D61</f>
        <v>0</v>
      </c>
      <c r="M62" s="98">
        <f>M61/E61</f>
        <v>0</v>
      </c>
      <c r="N62" s="44"/>
      <c r="O62" s="44"/>
      <c r="P62" s="44"/>
    </row>
    <row r="63" spans="1:16" ht="15" customHeight="1" thickBot="1" x14ac:dyDescent="0.4">
      <c r="A63" s="44"/>
      <c r="B63" s="44"/>
      <c r="C63" s="44"/>
      <c r="D63" s="44"/>
      <c r="E63" s="44"/>
      <c r="F63" s="44"/>
      <c r="G63" s="44"/>
      <c r="H63" s="44"/>
      <c r="I63" s="44"/>
      <c r="J63" s="44"/>
      <c r="K63" s="44"/>
      <c r="L63" s="93"/>
      <c r="M63" s="93"/>
      <c r="N63" s="44"/>
      <c r="O63" s="44"/>
      <c r="P63" s="44"/>
    </row>
    <row r="64" spans="1:16" ht="19" thickBot="1" x14ac:dyDescent="0.4">
      <c r="A64" s="95" t="s">
        <v>111</v>
      </c>
      <c r="B64" s="44"/>
      <c r="C64" s="44"/>
      <c r="D64" s="44"/>
      <c r="E64" s="44"/>
      <c r="F64" s="44"/>
      <c r="G64" s="44"/>
      <c r="H64" s="44"/>
      <c r="I64" s="44"/>
      <c r="J64" s="44"/>
      <c r="K64" s="44"/>
      <c r="L64" s="44"/>
      <c r="M64" s="44"/>
      <c r="N64" s="44"/>
      <c r="O64" s="44"/>
      <c r="P64" s="94">
        <f>P61</f>
        <v>0</v>
      </c>
    </row>
    <row r="65" spans="2:10" x14ac:dyDescent="0.35">
      <c r="B65" s="86"/>
      <c r="C65" s="86"/>
      <c r="D65" s="43"/>
      <c r="E65" s="43"/>
      <c r="I65" s="43"/>
      <c r="J65" s="43"/>
    </row>
    <row r="66" spans="2:10" x14ac:dyDescent="0.35">
      <c r="B66" s="87"/>
      <c r="C66" s="87"/>
      <c r="D66" s="43"/>
      <c r="E66" s="43"/>
      <c r="I66" s="43"/>
      <c r="J66" s="43"/>
    </row>
    <row r="67" spans="2:10" x14ac:dyDescent="0.35">
      <c r="B67" s="87"/>
      <c r="C67" s="87"/>
      <c r="D67" s="43"/>
      <c r="E67" s="43"/>
      <c r="I67" s="43"/>
      <c r="J67" s="43"/>
    </row>
    <row r="68" spans="2:10" x14ac:dyDescent="0.35">
      <c r="B68" s="87"/>
      <c r="C68" s="87"/>
      <c r="D68" s="43"/>
      <c r="E68" s="43"/>
      <c r="I68" s="43"/>
      <c r="J68" s="43"/>
    </row>
    <row r="69" spans="2:10" x14ac:dyDescent="0.35">
      <c r="B69" s="87"/>
      <c r="C69" s="87"/>
      <c r="D69" s="43"/>
      <c r="E69" s="43"/>
      <c r="I69" s="43"/>
      <c r="J69" s="43"/>
    </row>
    <row r="70" spans="2:10" x14ac:dyDescent="0.35">
      <c r="B70" s="87"/>
      <c r="C70" s="87"/>
      <c r="D70" s="43"/>
      <c r="E70" s="43"/>
      <c r="I70" s="43"/>
      <c r="J70" s="43"/>
    </row>
    <row r="71" spans="2:10" x14ac:dyDescent="0.35">
      <c r="B71" s="87"/>
      <c r="C71" s="87"/>
      <c r="D71" s="43"/>
      <c r="E71" s="43"/>
      <c r="I71" s="43"/>
      <c r="J71" s="43"/>
    </row>
    <row r="72" spans="2:10" x14ac:dyDescent="0.35">
      <c r="B72" s="87"/>
      <c r="C72" s="87"/>
      <c r="D72" s="43"/>
      <c r="E72" s="43"/>
      <c r="I72" s="43"/>
      <c r="J72" s="43"/>
    </row>
    <row r="73" spans="2:10" x14ac:dyDescent="0.35">
      <c r="B73" s="87"/>
      <c r="C73" s="87"/>
      <c r="D73" s="43"/>
      <c r="E73" s="43"/>
      <c r="I73" s="43"/>
      <c r="J73" s="43"/>
    </row>
    <row r="74" spans="2:10" x14ac:dyDescent="0.35">
      <c r="B74" s="87"/>
      <c r="C74" s="87"/>
      <c r="D74" s="43"/>
      <c r="E74" s="43"/>
      <c r="I74" s="43"/>
      <c r="J74" s="43"/>
    </row>
    <row r="75" spans="2:10" x14ac:dyDescent="0.35">
      <c r="B75" s="87"/>
      <c r="C75" s="87"/>
      <c r="D75" s="43"/>
      <c r="E75" s="43"/>
      <c r="I75" s="43"/>
      <c r="J75" s="43"/>
    </row>
    <row r="76" spans="2:10" x14ac:dyDescent="0.35">
      <c r="B76" s="87"/>
      <c r="C76" s="87"/>
      <c r="D76" s="43"/>
      <c r="E76" s="43"/>
      <c r="I76" s="43"/>
      <c r="J76" s="43"/>
    </row>
    <row r="77" spans="2:10" x14ac:dyDescent="0.35">
      <c r="B77" s="87"/>
      <c r="C77" s="87"/>
      <c r="D77" s="43"/>
      <c r="E77" s="43"/>
      <c r="I77" s="43"/>
      <c r="J77" s="43"/>
    </row>
    <row r="78" spans="2:10" x14ac:dyDescent="0.35">
      <c r="B78" s="87"/>
      <c r="C78" s="87"/>
      <c r="D78" s="43"/>
      <c r="E78" s="43"/>
      <c r="I78" s="43"/>
      <c r="J78" s="43"/>
    </row>
    <row r="79" spans="2:10" x14ac:dyDescent="0.35">
      <c r="B79" s="87"/>
      <c r="C79" s="87"/>
      <c r="D79" s="43"/>
      <c r="E79" s="43"/>
      <c r="I79" s="43"/>
      <c r="J79" s="43"/>
    </row>
    <row r="80" spans="2:10" x14ac:dyDescent="0.35">
      <c r="B80" s="87"/>
      <c r="C80" s="87"/>
      <c r="D80" s="43"/>
      <c r="E80" s="43"/>
      <c r="I80" s="43"/>
      <c r="J80" s="43"/>
    </row>
    <row r="81" spans="2:10" x14ac:dyDescent="0.35">
      <c r="B81" s="87"/>
      <c r="C81" s="87"/>
      <c r="D81" s="43"/>
      <c r="E81" s="43"/>
      <c r="I81" s="43"/>
      <c r="J81" s="43"/>
    </row>
    <row r="82" spans="2:10" x14ac:dyDescent="0.35">
      <c r="B82" s="87"/>
      <c r="C82" s="87"/>
      <c r="D82" s="43"/>
      <c r="E82" s="43"/>
      <c r="I82" s="43"/>
      <c r="J82" s="43"/>
    </row>
    <row r="83" spans="2:10" x14ac:dyDescent="0.35">
      <c r="B83" s="87"/>
      <c r="C83" s="87"/>
      <c r="D83" s="43"/>
      <c r="E83" s="43"/>
      <c r="I83" s="43"/>
      <c r="J83" s="43"/>
    </row>
    <row r="84" spans="2:10" x14ac:dyDescent="0.35">
      <c r="B84" s="87"/>
      <c r="C84" s="87"/>
      <c r="D84" s="43"/>
      <c r="E84" s="43"/>
      <c r="I84" s="43"/>
      <c r="J84" s="43"/>
    </row>
    <row r="85" spans="2:10" x14ac:dyDescent="0.35">
      <c r="B85" s="87"/>
      <c r="C85" s="87"/>
      <c r="D85" s="43"/>
      <c r="E85" s="43"/>
      <c r="I85" s="43"/>
      <c r="J85" s="43"/>
    </row>
    <row r="86" spans="2:10" x14ac:dyDescent="0.35">
      <c r="B86" s="87"/>
      <c r="C86" s="87"/>
      <c r="D86" s="43"/>
      <c r="E86" s="43"/>
      <c r="I86" s="43"/>
      <c r="J86" s="43"/>
    </row>
    <row r="87" spans="2:10" x14ac:dyDescent="0.35">
      <c r="B87" s="87"/>
      <c r="C87" s="87"/>
      <c r="D87" s="43"/>
      <c r="E87" s="43"/>
      <c r="I87" s="43"/>
      <c r="J87" s="43"/>
    </row>
    <row r="88" spans="2:10" x14ac:dyDescent="0.35">
      <c r="B88" s="87"/>
      <c r="C88" s="87"/>
      <c r="D88" s="43"/>
      <c r="E88" s="43"/>
      <c r="I88" s="43"/>
      <c r="J88" s="43"/>
    </row>
    <row r="89" spans="2:10" x14ac:dyDescent="0.35">
      <c r="B89" s="87"/>
      <c r="C89" s="87"/>
      <c r="D89" s="43"/>
      <c r="E89" s="43"/>
      <c r="I89" s="43"/>
      <c r="J89" s="43"/>
    </row>
    <row r="90" spans="2:10" x14ac:dyDescent="0.35">
      <c r="B90" s="87"/>
      <c r="C90" s="87"/>
      <c r="D90" s="43"/>
      <c r="E90" s="43"/>
      <c r="I90" s="43"/>
      <c r="J90" s="43"/>
    </row>
    <row r="91" spans="2:10" x14ac:dyDescent="0.35">
      <c r="B91" s="87"/>
      <c r="C91" s="87"/>
      <c r="D91" s="43"/>
      <c r="E91" s="43"/>
      <c r="I91" s="43"/>
      <c r="J91" s="43"/>
    </row>
    <row r="92" spans="2:10" x14ac:dyDescent="0.35">
      <c r="B92" s="87"/>
      <c r="C92" s="87"/>
      <c r="D92" s="43"/>
      <c r="E92" s="43"/>
      <c r="I92" s="43"/>
      <c r="J92" s="43"/>
    </row>
    <row r="93" spans="2:10" x14ac:dyDescent="0.35">
      <c r="B93" s="87"/>
      <c r="C93" s="87"/>
      <c r="D93" s="43"/>
      <c r="E93" s="43"/>
      <c r="I93" s="43"/>
      <c r="J93" s="43"/>
    </row>
    <row r="94" spans="2:10" x14ac:dyDescent="0.35">
      <c r="B94" s="87"/>
      <c r="C94" s="87"/>
      <c r="D94" s="43"/>
      <c r="E94" s="43"/>
      <c r="I94" s="43"/>
      <c r="J94" s="43"/>
    </row>
    <row r="95" spans="2:10" x14ac:dyDescent="0.35">
      <c r="B95" s="87"/>
      <c r="C95" s="87"/>
      <c r="D95" s="43"/>
      <c r="E95" s="43"/>
      <c r="I95" s="43"/>
      <c r="J95" s="43"/>
    </row>
    <row r="96" spans="2:10" x14ac:dyDescent="0.35">
      <c r="B96" s="87"/>
      <c r="C96" s="87"/>
      <c r="D96" s="43"/>
      <c r="E96" s="43"/>
      <c r="I96" s="43"/>
      <c r="J96" s="43"/>
    </row>
    <row r="97" spans="2:10" x14ac:dyDescent="0.35">
      <c r="B97" s="87"/>
      <c r="C97" s="87"/>
      <c r="D97" s="43"/>
      <c r="E97" s="43"/>
      <c r="I97" s="43"/>
      <c r="J97" s="43"/>
    </row>
    <row r="98" spans="2:10" x14ac:dyDescent="0.35">
      <c r="B98" s="87"/>
      <c r="C98" s="87"/>
      <c r="D98" s="43"/>
      <c r="E98" s="43"/>
      <c r="I98" s="43"/>
      <c r="J98" s="43"/>
    </row>
    <row r="99" spans="2:10" x14ac:dyDescent="0.35">
      <c r="B99" s="87"/>
      <c r="C99" s="87"/>
      <c r="D99" s="43"/>
      <c r="E99" s="43"/>
      <c r="I99" s="43"/>
      <c r="J99" s="43"/>
    </row>
    <row r="100" spans="2:10" x14ac:dyDescent="0.35">
      <c r="B100" s="87"/>
      <c r="C100" s="87"/>
      <c r="D100" s="43"/>
      <c r="E100" s="43"/>
      <c r="I100" s="43"/>
      <c r="J100" s="43"/>
    </row>
    <row r="101" spans="2:10" x14ac:dyDescent="0.35">
      <c r="B101" s="87"/>
      <c r="C101" s="87"/>
      <c r="D101" s="43"/>
      <c r="E101" s="43"/>
      <c r="I101" s="43"/>
      <c r="J101" s="43"/>
    </row>
    <row r="102" spans="2:10" x14ac:dyDescent="0.35">
      <c r="B102" s="87"/>
      <c r="C102" s="87"/>
      <c r="D102" s="43"/>
      <c r="E102" s="43"/>
      <c r="I102" s="43"/>
      <c r="J102" s="43"/>
    </row>
    <row r="103" spans="2:10" x14ac:dyDescent="0.35">
      <c r="B103" s="87"/>
      <c r="C103" s="87"/>
      <c r="D103" s="43"/>
      <c r="E103" s="43"/>
      <c r="I103" s="43"/>
      <c r="J103" s="43"/>
    </row>
    <row r="104" spans="2:10" x14ac:dyDescent="0.35">
      <c r="B104" s="87"/>
      <c r="C104" s="87"/>
      <c r="D104" s="43"/>
      <c r="E104" s="43"/>
      <c r="I104" s="43"/>
      <c r="J104" s="43"/>
    </row>
    <row r="105" spans="2:10" x14ac:dyDescent="0.35">
      <c r="B105" s="87"/>
      <c r="C105" s="87"/>
      <c r="D105" s="43"/>
      <c r="E105" s="43"/>
      <c r="I105" s="43"/>
      <c r="J105" s="43"/>
    </row>
    <row r="106" spans="2:10" x14ac:dyDescent="0.35">
      <c r="B106" s="87"/>
      <c r="C106" s="87"/>
      <c r="D106" s="43"/>
      <c r="E106" s="43"/>
      <c r="I106" s="43"/>
      <c r="J106" s="43"/>
    </row>
    <row r="107" spans="2:10" x14ac:dyDescent="0.35">
      <c r="B107" s="87"/>
      <c r="C107" s="87"/>
      <c r="D107" s="43"/>
      <c r="E107" s="43"/>
      <c r="I107" s="43"/>
      <c r="J107" s="43"/>
    </row>
    <row r="108" spans="2:10" x14ac:dyDescent="0.35">
      <c r="B108" s="87"/>
      <c r="C108" s="87"/>
      <c r="D108" s="43"/>
      <c r="E108" s="43"/>
      <c r="I108" s="43"/>
      <c r="J108" s="43"/>
    </row>
    <row r="109" spans="2:10" x14ac:dyDescent="0.35">
      <c r="B109" s="87"/>
      <c r="C109" s="87"/>
      <c r="D109" s="43"/>
      <c r="E109" s="43"/>
      <c r="I109" s="43"/>
      <c r="J109" s="43"/>
    </row>
    <row r="110" spans="2:10" x14ac:dyDescent="0.35">
      <c r="B110" s="87"/>
      <c r="C110" s="87"/>
      <c r="D110" s="43"/>
      <c r="E110" s="43"/>
      <c r="I110" s="43"/>
      <c r="J110" s="43"/>
    </row>
    <row r="111" spans="2:10" x14ac:dyDescent="0.35">
      <c r="B111" s="87"/>
      <c r="C111" s="87"/>
      <c r="D111" s="43"/>
      <c r="E111" s="43"/>
      <c r="I111" s="43"/>
      <c r="J111" s="43"/>
    </row>
    <row r="112" spans="2:10" x14ac:dyDescent="0.35">
      <c r="B112" s="87"/>
      <c r="C112" s="87"/>
      <c r="D112" s="43"/>
      <c r="E112" s="43"/>
      <c r="I112" s="43"/>
      <c r="J112" s="43"/>
    </row>
    <row r="113" spans="2:10" x14ac:dyDescent="0.35">
      <c r="B113" s="87"/>
      <c r="C113" s="87"/>
      <c r="D113" s="43"/>
      <c r="E113" s="43"/>
      <c r="I113" s="43"/>
      <c r="J113" s="43"/>
    </row>
    <row r="114" spans="2:10" x14ac:dyDescent="0.35">
      <c r="B114" s="87"/>
      <c r="C114" s="87"/>
      <c r="D114" s="43"/>
      <c r="E114" s="43"/>
      <c r="I114" s="43"/>
      <c r="J114" s="43"/>
    </row>
    <row r="115" spans="2:10" x14ac:dyDescent="0.35">
      <c r="B115" s="87"/>
      <c r="C115" s="87"/>
      <c r="D115" s="43"/>
      <c r="E115" s="43"/>
      <c r="I115" s="43"/>
      <c r="J115" s="43"/>
    </row>
    <row r="116" spans="2:10" x14ac:dyDescent="0.35">
      <c r="B116" s="87"/>
      <c r="C116" s="87"/>
      <c r="D116" s="43"/>
      <c r="E116" s="43"/>
      <c r="I116" s="43"/>
      <c r="J116" s="43"/>
    </row>
    <row r="117" spans="2:10" x14ac:dyDescent="0.35">
      <c r="B117" s="87"/>
      <c r="C117" s="87"/>
      <c r="D117" s="43"/>
      <c r="E117" s="43"/>
      <c r="I117" s="43"/>
      <c r="J117" s="43"/>
    </row>
    <row r="118" spans="2:10" x14ac:dyDescent="0.35">
      <c r="B118" s="87"/>
      <c r="C118" s="87"/>
      <c r="D118" s="43"/>
      <c r="E118" s="43"/>
      <c r="I118" s="43"/>
      <c r="J118" s="43"/>
    </row>
    <row r="119" spans="2:10" x14ac:dyDescent="0.35">
      <c r="B119" s="87"/>
      <c r="C119" s="87"/>
      <c r="D119" s="43"/>
      <c r="E119" s="43"/>
      <c r="I119" s="43"/>
      <c r="J119" s="43"/>
    </row>
    <row r="120" spans="2:10" x14ac:dyDescent="0.35">
      <c r="B120" s="87"/>
      <c r="C120" s="87"/>
      <c r="D120" s="43"/>
      <c r="E120" s="43"/>
      <c r="I120" s="43"/>
      <c r="J120" s="43"/>
    </row>
    <row r="121" spans="2:10" x14ac:dyDescent="0.35">
      <c r="B121" s="87"/>
      <c r="C121" s="87"/>
      <c r="D121" s="43"/>
      <c r="E121" s="43"/>
      <c r="I121" s="43"/>
      <c r="J121" s="43"/>
    </row>
    <row r="122" spans="2:10" x14ac:dyDescent="0.35">
      <c r="B122" s="88"/>
      <c r="C122" s="88"/>
      <c r="D122" s="43"/>
      <c r="E122" s="43"/>
      <c r="I122" s="43"/>
      <c r="J122" s="43"/>
    </row>
  </sheetData>
  <mergeCells count="7">
    <mergeCell ref="D1:E1"/>
    <mergeCell ref="O1:O2"/>
    <mergeCell ref="I61:K61"/>
    <mergeCell ref="I62:K62"/>
    <mergeCell ref="G61:H61"/>
    <mergeCell ref="I1:K1"/>
    <mergeCell ref="L1:M1"/>
  </mergeCells>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Completion Notes</vt:lpstr>
      <vt:lpstr>Flat Cost per Appointment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Smyth</dc:creator>
  <cp:lastModifiedBy>Smyth, Peter</cp:lastModifiedBy>
  <dcterms:created xsi:type="dcterms:W3CDTF">2020-12-01T09:40:47Z</dcterms:created>
  <dcterms:modified xsi:type="dcterms:W3CDTF">2026-09-10T16:13:19Z</dcterms:modified>
</cp:coreProperties>
</file>