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Procurement - Finance\Specialist Equipment Grant\Tender Scope\"/>
    </mc:Choice>
  </mc:AlternateContent>
  <xr:revisionPtr revIDLastSave="0" documentId="13_ncr:1_{09D0D7CD-8A55-4EEE-9DFB-C0D557A0499C}" xr6:coauthVersionLast="47" xr6:coauthVersionMax="47" xr10:uidLastSave="{00000000-0000-0000-0000-000000000000}"/>
  <bookViews>
    <workbookView xWindow="-120" yWindow="-120" windowWidth="29040" windowHeight="15720" tabRatio="599" activeTab="3" xr2:uid="{00000000-000D-0000-FFFF-FFFF00000000}"/>
  </bookViews>
  <sheets>
    <sheet name="Tenderer Instructions " sheetId="1" r:id="rId1"/>
    <sheet name="Data" sheetId="2" state="hidden" r:id="rId2"/>
    <sheet name="Lot 1" sheetId="14" r:id="rId3"/>
    <sheet name="Lot 2" sheetId="18" r:id="rId4"/>
    <sheet name="Lot 3" sheetId="19" r:id="rId5"/>
    <sheet name="Lot 4" sheetId="20" r:id="rId6"/>
    <sheet name="Lot 5" sheetId="21" r:id="rId7"/>
    <sheet name="Lot 6" sheetId="22" r:id="rId8"/>
    <sheet name="Lot 7" sheetId="23" r:id="rId9"/>
    <sheet name="Lot 8" sheetId="24" r:id="rId10"/>
  </sheets>
  <externalReferences>
    <externalReference r:id="rId11"/>
    <externalReference r:id="rId12"/>
  </externalReferences>
  <definedNames>
    <definedName name="Administration">'[1]PMO Activities By Process Group'!#REF!</definedName>
    <definedName name="AdministrationMax">#REF!</definedName>
    <definedName name="AdministrationToBe">#REF!</definedName>
    <definedName name="AdministrationYN">#REF!</definedName>
    <definedName name="AncilliaryServices">'[1]Snapshot-Assessment'!$B$34:$G$36</definedName>
    <definedName name="BenefitsManagement">'[1]PMO Activities By Process Group'!#REF!</definedName>
    <definedName name="BenefitsManagementMax">#REF!</definedName>
    <definedName name="BenefitsManagementToBe">#REF!</definedName>
    <definedName name="BenefitsManagementYN">#REF!</definedName>
    <definedName name="BusinessCase">'[1]PMO Activities By Process Group'!#REF!</definedName>
    <definedName name="BusinessCaseMax">#REF!</definedName>
    <definedName name="BusinessCaseToBe">#REF!</definedName>
    <definedName name="BusinessCaseYN">#REF!</definedName>
    <definedName name="CCMA">[2]Instructions!#REF!</definedName>
    <definedName name="ChangeControl">'[1]PMO Activities By Process Group'!#REF!</definedName>
    <definedName name="ChangeControlMax">#REF!</definedName>
    <definedName name="ChangeControlToBe">#REF!</definedName>
    <definedName name="ChangeControlYN">#REF!</definedName>
    <definedName name="ClientName">[2]Instructions!#REF!</definedName>
    <definedName name="CostManagement">'[1]PMO Activities By Process Group'!#REF!</definedName>
    <definedName name="CostManagementMax">#REF!</definedName>
    <definedName name="CostManagementToBe">#REF!</definedName>
    <definedName name="CostManagementYN">#REF!</definedName>
    <definedName name="DemandManagement">'[1]PMO Activities By Process Group'!#REF!</definedName>
    <definedName name="DemandManagementMax">#REF!</definedName>
    <definedName name="DemandManagementToBe">#REF!</definedName>
    <definedName name="DemandManagementYN">#REF!</definedName>
    <definedName name="DependencyManagement">'[1]PMO Activities By Process Group'!#REF!</definedName>
    <definedName name="DependencyManagementMax">#REF!</definedName>
    <definedName name="DependencyManagementToBe">#REF!</definedName>
    <definedName name="DependencyManagementYN">#REF!</definedName>
    <definedName name="GatewayManagement">'[1]PMO Activities By Process Group'!#REF!</definedName>
    <definedName name="GatewayManagementMax">#REF!</definedName>
    <definedName name="GatewayManagementToBe">#REF!</definedName>
    <definedName name="GatewayManagementYN">#REF!</definedName>
    <definedName name="GovernanceDecisionSupport">'[1]PMO Activities By Process Group'!#REF!</definedName>
    <definedName name="GovernanceDecisionSupportMax">#REF!</definedName>
    <definedName name="GovernanceDecisionSupportToBe">#REF!</definedName>
    <definedName name="GovernanceDecisionSupportYN">#REF!</definedName>
    <definedName name="InformationHub">'[1]PMO Activities By Process Group'!#REF!</definedName>
    <definedName name="InformationHubMax">#REF!</definedName>
    <definedName name="InformationHubToBe">#REF!</definedName>
    <definedName name="InformationHubYN">#REF!</definedName>
    <definedName name="IssueResolution">'[1]PMO Activities By Process Group'!#REF!</definedName>
    <definedName name="IssueResolutionMax">#REF!</definedName>
    <definedName name="IssueResolutionToBe">#REF!</definedName>
    <definedName name="IssueResolutionYN">#REF!</definedName>
    <definedName name="LessonsLearned">'[1]PMO Activities By Process Group'!#REF!</definedName>
    <definedName name="LessonsLearnedMax">#REF!</definedName>
    <definedName name="LessonsLearnedToBe">#REF!</definedName>
    <definedName name="LessonsLearnedYN">#REF!</definedName>
    <definedName name="Planning">'[1]PMO Activities By Process Group'!#REF!</definedName>
    <definedName name="PlanningMax">#REF!</definedName>
    <definedName name="PlanningToBe">#REF!</definedName>
    <definedName name="PlanningYN">#REF!</definedName>
    <definedName name="PMOProcesses">#REF!</definedName>
    <definedName name="PortfolioOptimisation">'[1]PMO Activities By Process Group'!#REF!</definedName>
    <definedName name="PortfolioOptimisationMax">#REF!</definedName>
    <definedName name="PortfolioOptimisationToBe">#REF!</definedName>
    <definedName name="PortfolioOptimisationYN">#REF!</definedName>
    <definedName name="Processes">'[1]Snapshot-Assessment'!$B$6:$U$31</definedName>
    <definedName name="ProcessesTools">'[1]PMO Activities By Process Group'!#REF!</definedName>
    <definedName name="ProcessesToolsMax">#REF!</definedName>
    <definedName name="ProcessLevelImprovement">'[1]Snapshot-Assessment'!$G$5</definedName>
    <definedName name="ProcessToolsToBe">#REF!</definedName>
    <definedName name="ProcessToolsYN">#REF!</definedName>
    <definedName name="ProgrammeAssurance">'[1]PMO Activities By Process Group'!#REF!</definedName>
    <definedName name="ProgrammeAssuranceMax">#REF!</definedName>
    <definedName name="ProgrammeAssuranceToBe">#REF!</definedName>
    <definedName name="ProgrammeAssuranceYN">#REF!</definedName>
    <definedName name="ProgrammeDeliveryManagement">'[1]PMO Activities By Process Group'!#REF!</definedName>
    <definedName name="ProgrammeDeliveryManagementMax">#REF!</definedName>
    <definedName name="ProgrammeDeliveryManagementToBe">#REF!</definedName>
    <definedName name="ProgrammeDeliveryManagementYN">#REF!</definedName>
    <definedName name="ProjectAssurance">'[1]PMO Activities By Process Group'!#REF!</definedName>
    <definedName name="ProjectAssuranceMax">#REF!</definedName>
    <definedName name="ProjectAssuranceToBe">#REF!</definedName>
    <definedName name="ProjectAssuranceYN">#REF!</definedName>
    <definedName name="QualityManagement">'[1]PMO Activities By Process Group'!#REF!</definedName>
    <definedName name="QualityManagementMax">#REF!</definedName>
    <definedName name="QualityManagementToBe">#REF!</definedName>
    <definedName name="QualityManagementYN">#REF!</definedName>
    <definedName name="ResourceManagement">'[1]PMO Activities By Process Group'!#REF!</definedName>
    <definedName name="ResourceManagementMax">#REF!</definedName>
    <definedName name="ResourceManagementToBe">#REF!</definedName>
    <definedName name="ResourceManagementYN">#REF!</definedName>
    <definedName name="RiskManagement">'[1]PMO Activities By Process Group'!#REF!</definedName>
    <definedName name="RiskManagementMax">#REF!</definedName>
    <definedName name="RiskManagementToBe">#REF!</definedName>
    <definedName name="RiskManagementYN">#REF!</definedName>
    <definedName name="StakeholderManagement">'[1]PMO Activities By Process Group'!#REF!</definedName>
    <definedName name="StakeholderManagementMax">#REF!</definedName>
    <definedName name="StakeholderManagementToBe">#REF!</definedName>
    <definedName name="StakeholderManagementYN">#REF!</definedName>
    <definedName name="StatusReporting">'[1]PMO Activities By Process Group'!#REF!</definedName>
    <definedName name="StatusReportingMax">#REF!</definedName>
    <definedName name="StatusReportingToBe">#REF!</definedName>
    <definedName name="StatusReportingYN">#REF!</definedName>
    <definedName name="SupplierManagement">'[1]PMO Activities By Process Group'!#REF!</definedName>
    <definedName name="SupplierManagementMax">#REF!</definedName>
    <definedName name="SupplierManagementToBe">#REF!</definedName>
    <definedName name="SupplierManagementYN">#REF!</definedName>
    <definedName name="TrainingCoaching">'[1]PMO Activities By Process Group'!#REF!</definedName>
    <definedName name="TrainingCoachingMax">#REF!</definedName>
    <definedName name="TrainingCoachingToBe">#REF!</definedName>
    <definedName name="TrainingCoachingYN">#REF!</definedName>
    <definedName name="TransitionManagement">'[1]PMO Activities By Process Group'!#REF!</definedName>
    <definedName name="TransitionManagementMax">#REF!</definedName>
    <definedName name="TransitionManagementToBe">#REF!</definedName>
    <definedName name="TransitionManagementY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14" l="1"/>
  <c r="K14" i="14"/>
  <c r="K16" i="18"/>
  <c r="K15" i="18"/>
  <c r="K17" i="19"/>
  <c r="K19" i="19" s="1"/>
  <c r="I23" i="19" s="1"/>
  <c r="K16" i="19"/>
  <c r="K21" i="20"/>
  <c r="K23" i="20" s="1"/>
  <c r="K20" i="20"/>
  <c r="K15" i="21"/>
  <c r="K14" i="21"/>
  <c r="K17" i="21" s="1"/>
  <c r="I21" i="21" s="1"/>
  <c r="K17" i="22"/>
  <c r="K19" i="22" s="1"/>
  <c r="I23" i="22" s="1"/>
  <c r="K16" i="22"/>
  <c r="K15" i="23"/>
  <c r="K17" i="23" s="1"/>
  <c r="K14" i="23"/>
  <c r="K17" i="24"/>
  <c r="K17" i="14"/>
  <c r="I21" i="14" s="1"/>
  <c r="I15" i="14"/>
  <c r="I14" i="14"/>
  <c r="I16" i="14" s="1"/>
  <c r="K18" i="18"/>
  <c r="I22" i="18" s="1"/>
  <c r="I17" i="18"/>
  <c r="I16" i="18"/>
  <c r="I15" i="18"/>
  <c r="I17" i="19"/>
  <c r="I16" i="19"/>
  <c r="I18" i="19" s="1"/>
  <c r="I22" i="19" s="1"/>
  <c r="I21" i="20"/>
  <c r="I20" i="20"/>
  <c r="I15" i="21"/>
  <c r="I14" i="21"/>
  <c r="I16" i="21" s="1"/>
  <c r="I20" i="21" s="1"/>
  <c r="I17" i="22"/>
  <c r="I16" i="22"/>
  <c r="I15" i="23"/>
  <c r="I14" i="23"/>
  <c r="I17" i="24"/>
  <c r="I16" i="24"/>
  <c r="I18" i="24" s="1"/>
  <c r="K16" i="24" l="1"/>
  <c r="K19" i="24" s="1"/>
  <c r="I23" i="24" s="1"/>
  <c r="I22" i="20"/>
  <c r="I16" i="23"/>
  <c r="I18" i="22"/>
  <c r="J11" i="24" l="1"/>
  <c r="I22" i="24" s="1"/>
  <c r="H9" i="24"/>
  <c r="H8" i="24"/>
  <c r="H7" i="24"/>
  <c r="B2" i="24" a="1"/>
  <c r="B2" i="24" s="1"/>
  <c r="J9" i="23"/>
  <c r="H7" i="23"/>
  <c r="H6" i="23"/>
  <c r="B2" i="23" a="1"/>
  <c r="B2" i="23" s="1"/>
  <c r="J11" i="22"/>
  <c r="I22" i="22" s="1"/>
  <c r="H9" i="22"/>
  <c r="H8" i="22"/>
  <c r="H7" i="22"/>
  <c r="I20" i="23" l="1"/>
  <c r="I21" i="23"/>
  <c r="H8" i="23"/>
  <c r="H10" i="24"/>
  <c r="H10" i="22"/>
  <c r="J9" i="21" l="1"/>
  <c r="H7" i="21"/>
  <c r="H6" i="21"/>
  <c r="H8" i="21" l="1"/>
  <c r="H15" i="20"/>
  <c r="I27" i="20" s="1"/>
  <c r="F13" i="20"/>
  <c r="F12" i="20"/>
  <c r="F11" i="20"/>
  <c r="F10" i="20"/>
  <c r="F9" i="20"/>
  <c r="F8" i="20"/>
  <c r="F7" i="20"/>
  <c r="F6" i="20"/>
  <c r="F14" i="20" l="1"/>
  <c r="I26" i="20" s="1"/>
  <c r="J11" i="19" l="1"/>
  <c r="H9" i="19"/>
  <c r="H8" i="19"/>
  <c r="H7" i="19"/>
  <c r="H6" i="19"/>
  <c r="H10" i="19" l="1"/>
  <c r="J10" i="18" l="1"/>
  <c r="H8" i="18"/>
  <c r="H7" i="18"/>
  <c r="H6" i="18"/>
  <c r="H9" i="18" l="1"/>
  <c r="I21" i="18" s="1"/>
  <c r="J9" i="14"/>
  <c r="H7" i="14"/>
  <c r="H6" i="14"/>
  <c r="H5" i="14"/>
  <c r="H8" i="14" l="1"/>
  <c r="I20" i="14" s="1"/>
  <c r="B2" i="22" l="1" a="1"/>
  <c r="B2" i="22" s="1"/>
  <c r="B2" i="21" a="1"/>
  <c r="B2" i="21" s="1"/>
  <c r="B2" i="20" a="1"/>
  <c r="B2" i="20" s="1"/>
  <c r="B2" i="19" a="1"/>
  <c r="B2" i="19" s="1"/>
  <c r="B2" i="18" a="1"/>
  <c r="B2" i="18" s="1"/>
  <c r="B2" i="14" a="1"/>
  <c r="B2" i="1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<sst xmlns="http://schemas.openxmlformats.org/spreadsheetml/2006/main" count="323" uniqueCount="161">
  <si>
    <t>General Information</t>
  </si>
  <si>
    <t>Tender Title</t>
  </si>
  <si>
    <r>
      <rPr>
        <b/>
        <sz val="14"/>
        <color theme="0"/>
        <rFont val="Calibri"/>
        <family val="2"/>
      </rPr>
      <t xml:space="preserve">TENDERER INSTRUCTIONS &amp; INFORMATION </t>
    </r>
    <r>
      <rPr>
        <b/>
        <sz val="14"/>
        <color rgb="FFFF0000"/>
        <rFont val="Calibri"/>
        <family val="2"/>
      </rPr>
      <t>(PLEASE READ BEFORE COMPLETING THIS DOCUMENT)</t>
    </r>
  </si>
  <si>
    <t>Signed:</t>
  </si>
  <si>
    <t>Position:</t>
  </si>
  <si>
    <t>Print Name:</t>
  </si>
  <si>
    <t xml:space="preserve">Phone No: </t>
  </si>
  <si>
    <t xml:space="preserve">Company Name: </t>
  </si>
  <si>
    <t>Date:</t>
  </si>
  <si>
    <t xml:space="preserve">Address: </t>
  </si>
  <si>
    <t>Email:</t>
  </si>
  <si>
    <t>Lot 1 - Cavan / Monaghan Printed Books</t>
  </si>
  <si>
    <t>Yes</t>
  </si>
  <si>
    <t>Lot 2 - Clare Printed Books</t>
  </si>
  <si>
    <t>No</t>
  </si>
  <si>
    <t>Lot 3 - Cork Printed Books</t>
  </si>
  <si>
    <t>Lot 4 - Donegal Printed Books</t>
  </si>
  <si>
    <t>Lot 5 - Dublin Printed Books</t>
  </si>
  <si>
    <t>Lot 6 - Galway Printed Books</t>
  </si>
  <si>
    <t>Lot 7 - Kerry Printed Books</t>
  </si>
  <si>
    <t>Lot 8 - Kildare Printed Books</t>
  </si>
  <si>
    <t>Lot 9 - Kilkenny / Carlow Printed Books</t>
  </si>
  <si>
    <t>Lot 10 - Laois / Offaly Printed Books</t>
  </si>
  <si>
    <t>Lot 11 - Limerick Printed Books</t>
  </si>
  <si>
    <t>Lot 12 - Longford / Leitrim Printed Books</t>
  </si>
  <si>
    <t>Lot 13 - Louth Printed Books</t>
  </si>
  <si>
    <t>Lot 14 - Mayo Printed Books</t>
  </si>
  <si>
    <t>Lot 15 - Meath Printed Books</t>
  </si>
  <si>
    <t>Lot 16 - Sligo / Roscommon Printed Books</t>
  </si>
  <si>
    <t>Lot 17 - Tipperary Printed Books</t>
  </si>
  <si>
    <t>Lot 18 - Waterford Printed Books</t>
  </si>
  <si>
    <t>Lot 19 - Westmeath Printed Books</t>
  </si>
  <si>
    <t>Lot 20 - Wexford Printed Books</t>
  </si>
  <si>
    <t>Lot 21 - Wicklow Printed Books</t>
  </si>
  <si>
    <t>Lot 22 - eBooks</t>
  </si>
  <si>
    <t xml:space="preserve">Pricing schedule for </t>
  </si>
  <si>
    <t xml:space="preserve">Name of Tenderer: </t>
  </si>
  <si>
    <t>INSERT NAME OF TENDERER</t>
  </si>
  <si>
    <t xml:space="preserve">Detailed Description </t>
  </si>
  <si>
    <t>Rate of V.A.T.</t>
  </si>
  <si>
    <t>Total Gross Cost              (Incl. V.A.T.)                                 €</t>
  </si>
  <si>
    <t>Collaborative Robotics (Cobots) &amp; AMRs</t>
  </si>
  <si>
    <t>IIoT Sensor Networks &amp; PLC Kits</t>
  </si>
  <si>
    <t>Adv. CNC/Additive Manufacturing Integration</t>
  </si>
  <si>
    <t>High-precision 3D additive manufacturing units and 5-axis CNC integration to allow for rapid prototyping of robotic components and parts.</t>
  </si>
  <si>
    <t>Equipment for Advanced Manufacturing Processes</t>
  </si>
  <si>
    <t>Analytical &amp; Spectrophotometry</t>
  </si>
  <si>
    <t>DNA / Electrophoresis / PCR</t>
  </si>
  <si>
    <t>Microbiology Labs &amp; AI Sensors</t>
  </si>
  <si>
    <t>Digital and Biotech Labs Equipment</t>
  </si>
  <si>
    <t>Header Description</t>
  </si>
  <si>
    <t>Hardware and Software for Modern Methods of Construction</t>
  </si>
  <si>
    <t>Digital Surveying &amp; Modelling Suite</t>
  </si>
  <si>
    <t>MMC SmartBuild Digital Lab</t>
  </si>
  <si>
    <t>Maintenance Skills &amp; Robotics Rigs</t>
  </si>
  <si>
    <t>Technical Commissioning &amp; Interoperability</t>
  </si>
  <si>
    <t>Training Equipment for Renewable Energy and Micro Grid Management</t>
  </si>
  <si>
    <t>Training Equipment for Digital College</t>
  </si>
  <si>
    <t>3D Digital College Model &amp; AI Foyer</t>
  </si>
  <si>
    <t>VR Curriculum Simulation Suite (Year 1 Outright)</t>
  </si>
  <si>
    <t>Technical Commissioning &amp; Training</t>
  </si>
  <si>
    <t>Clinical Diagnostics Kit</t>
  </si>
  <si>
    <t>Clinical &amp; Hygiene Stations</t>
  </si>
  <si>
    <t>Provision of Healthcare Simulators</t>
  </si>
  <si>
    <t xml:space="preserve">Only GREEN tabs are to be completed </t>
  </si>
  <si>
    <t>Please ensure the signature box at the bottom of this worksheet is completed &amp; signed</t>
  </si>
  <si>
    <t>Failure to complete and return this Pricing Schedule document as part of the Tender submission will result in the tender being rejected as non compliant</t>
  </si>
  <si>
    <t>Staff Category</t>
  </si>
  <si>
    <t>Notional No.                     of Hours</t>
  </si>
  <si>
    <t>Maximum Hourly Rate    €</t>
  </si>
  <si>
    <t>Total Cost for Notional No. of Hours / Days excl. V.A.T.</t>
  </si>
  <si>
    <t>Service / Maintenance Engineer (Mon - Fri 09:00 to 17:00 Hours)</t>
  </si>
  <si>
    <t>Trainer onsite (Half Day Rate based on 3.50 Hours attendance Mornings or Afternoons)</t>
  </si>
  <si>
    <t xml:space="preserve"> Driving Simulators &amp; Heavy Equipment Training</t>
  </si>
  <si>
    <t>PART B:  Rate Card for Equipment Maintenance and Training Services</t>
  </si>
  <si>
    <t>PART A - Hardware and Software Costs</t>
  </si>
  <si>
    <t>Dedicated Software, AI Avatars &amp; Digital Twin Platforms</t>
  </si>
  <si>
    <t>PART B:  Rate Card for Hardware and Software Support, Maintenance and Training Services</t>
  </si>
  <si>
    <t>PART A Provision of Equipment</t>
  </si>
  <si>
    <t>Total Gross Cost incl. V.A.T.</t>
  </si>
  <si>
    <t>Total Ultimate Cost for PART A inclusive of all expenses (excl. V.A.T.)</t>
  </si>
  <si>
    <t>Total Ultimate Cost for PART B inclusive of all expenses (incl. V.A.T.)</t>
  </si>
  <si>
    <t>Total Gross Cost (incl. V.A.T.)</t>
  </si>
  <si>
    <t>Total Ultimate Cost for PART A inclusive of all expenses (incl. V.A.T.)</t>
  </si>
  <si>
    <t xml:space="preserve"> </t>
  </si>
  <si>
    <t>PART A Provision of Equipment (Hardware and Software)</t>
  </si>
  <si>
    <t>Replacement of legacy controllers with modern industrial PLCs featuring OPC-UA for smart-factory cloud connectivity.</t>
  </si>
  <si>
    <t>Maximum Half Day   Rate    €</t>
  </si>
  <si>
    <t>Maximum Half Day  Rate    €</t>
  </si>
  <si>
    <t>Total Ultimate Cost for PART A inclusive of all expenses (Incl. V.A.T.)</t>
  </si>
  <si>
    <r>
      <t xml:space="preserve">All Prices submitted </t>
    </r>
    <r>
      <rPr>
        <b/>
        <sz val="14"/>
        <color theme="1"/>
        <rFont val="Calibri"/>
        <family val="2"/>
      </rPr>
      <t>MUST</t>
    </r>
    <r>
      <rPr>
        <sz val="14"/>
        <color theme="1"/>
        <rFont val="Calibri"/>
        <family val="2"/>
      </rPr>
      <t xml:space="preserve"> be quoted in Euro and exclude V.A.T.  (A built-in formula will calculate the total costs incl. and excl. V.A.T.) </t>
    </r>
  </si>
  <si>
    <t>Unit Cost
 (excl. V.A.T)
€</t>
  </si>
  <si>
    <t>Unit Cost
(excl. V.A.T.)
€</t>
  </si>
  <si>
    <t>Notional No.        of Half Days</t>
  </si>
  <si>
    <t>Fleet deployment consisting of:
- Autonomous Mobile Robots (AMRs)
- 6-axis collaborative robot arms
- Integrated safety laser scanners &amp; modular end-of-arm tooling</t>
  </si>
  <si>
    <t>Total Nett Cost              (Excl. V.A.T.)                                 €</t>
  </si>
  <si>
    <t>High-precision UV-Vis and micro-volume spectrophotometers for nucleic acid and protein analysis. (1 complete set).</t>
  </si>
  <si>
    <t>Polymerase chain reaction (PCR) thermal cyclers, horizontal and vertical electrophoresis system, and digital gel documentation/imaging platforms with automated analysis and data-tracking capabilities. (1 complete set).</t>
  </si>
  <si>
    <t>Core laboratory equipment (including benchtop autoclaves, temperature-controlled incubators, and biosafety/laminar flow hoods) equipped with integrated or retrofitted digital data-logging, automated telemetry, and environmental monitoring sensor kit. (1 complete set).</t>
  </si>
  <si>
    <t>No. of Units</t>
  </si>
  <si>
    <t>Industrial LiDAR-equipped aerial drones, high-resolution 360-degree spatial/reality capture camera kits, and integrated CAD/BIM processing and photography software. (1 complete set delivered &amp; commissioned per location across 2 sites)</t>
  </si>
  <si>
    <t>High-performance BIM/CAD engineering workstations, industrial 3D concrete/additive construction printing systems, and robotic automation systems configured for offsite fabrication and modular assembly processes. (1 complete set delivered &amp; commissioned per location across 2 sites)</t>
  </si>
  <si>
    <t>Industrial programmable logic controller (PLC) upgrade hardware kits, enterprise supervisory control and data acquisition (SCADA) software suites, and specialized modular robotic training rigs configured for Industry 4.0 smart factory workflows. (1 complete set delivered &amp; commissioned per location across 2 sites)</t>
  </si>
  <si>
    <t>Total Ultimate Cost for PART A inclusive of all expenses (Excl. V.A.T.)</t>
  </si>
  <si>
    <t>Contracted technical setup and system integration for aerial drone and 360-degree spatial/reality capture hardware, including certified "Train-the-Trainer" operational commissioning for multi-axis motion base simulator platforms. (Covering deployment &amp; training at both locations).</t>
  </si>
  <si>
    <t xml:space="preserve">No. of Units </t>
  </si>
  <si>
    <r>
      <t xml:space="preserve">Advanced EV Diagnostic Rigs: </t>
    </r>
    <r>
      <rPr>
        <sz val="11"/>
        <color theme="1"/>
        <rFont val="Calibri"/>
        <family val="2"/>
        <scheme val="minor"/>
      </rPr>
      <t>High-voltage Electric Vehicle (EV) diagnostic training platforms, battery health management simulators, and vehicle powertrain fault-finding test systems.</t>
    </r>
    <r>
      <rPr>
        <b/>
        <sz val="11"/>
        <color theme="1"/>
        <rFont val="Calibri"/>
        <family val="2"/>
        <scheme val="minor"/>
      </rPr>
      <t xml:space="preserve"> (1 per location)</t>
    </r>
  </si>
  <si>
    <r>
      <t xml:space="preserve">Smart-Grid Energy Analytics Software: </t>
    </r>
    <r>
      <rPr>
        <sz val="11"/>
        <color theme="1"/>
        <rFont val="Calibri"/>
        <family val="2"/>
        <scheme val="minor"/>
      </rPr>
      <t>Enterprise smart-grid energy management and analytics software licenses for real-time telemetry, power distribution modeling, load balancing, and data visualization.</t>
    </r>
    <r>
      <rPr>
        <b/>
        <sz val="11"/>
        <color theme="1"/>
        <rFont val="Calibri"/>
        <family val="2"/>
        <scheme val="minor"/>
      </rPr>
      <t xml:space="preserve"> (1 per location)</t>
    </r>
  </si>
  <si>
    <r>
      <t>Industrial Hybrid Inverters:</t>
    </r>
    <r>
      <rPr>
        <sz val="11"/>
        <color theme="1"/>
        <rFont val="Calibri"/>
        <family val="2"/>
        <scheme val="minor"/>
      </rPr>
      <t xml:space="preserve"> Commercial-grade hybrid inverter systems configured for multi-source renewable energy integration, grid-tied/off-grid operational modes, and dynamic load management.</t>
    </r>
    <r>
      <rPr>
        <b/>
        <sz val="11"/>
        <color theme="1"/>
        <rFont val="Calibri"/>
        <family val="2"/>
        <scheme val="minor"/>
      </rPr>
      <t xml:space="preserve"> (3 per location for small-group bench work)</t>
    </r>
  </si>
  <si>
    <r>
      <t>Lithium-ion BESS (Battery Energy Storage Systems):</t>
    </r>
    <r>
      <rPr>
        <sz val="11"/>
        <color theme="1"/>
        <rFont val="Calibri"/>
        <family val="2"/>
        <scheme val="minor"/>
      </rPr>
      <t xml:space="preserve"> Modular lithium-ion Battery Energy Storage Systems (BESS) equipped with integrated Battery Management Systems (BMS), safety cut-offs, and micro-grid storage simulation functions.</t>
    </r>
    <r>
      <rPr>
        <b/>
        <sz val="11"/>
        <color theme="1"/>
        <rFont val="Calibri"/>
        <family val="2"/>
        <scheme val="minor"/>
      </rPr>
      <t xml:space="preserve"> (3 per location for small-group bench work)</t>
    </r>
  </si>
  <si>
    <r>
      <t xml:space="preserve">Mobile Data-Logging &amp; Calibration Gear: </t>
    </r>
    <r>
      <rPr>
        <sz val="11"/>
        <color theme="1"/>
        <rFont val="Calibri"/>
        <family val="2"/>
        <scheme val="minor"/>
      </rPr>
      <t>Portable electronic data-logging units, environmental/electrical sensor kits, and precision calibration equipment for field commissioning and testing.</t>
    </r>
    <r>
      <rPr>
        <b/>
        <sz val="11"/>
        <color theme="1"/>
        <rFont val="Calibri"/>
        <family val="2"/>
        <scheme val="minor"/>
      </rPr>
      <t xml:space="preserve"> (3 per location for small-group bench work)</t>
    </r>
  </si>
  <si>
    <r>
      <t>Solar PV Panels &amp; Mounting Rigs:</t>
    </r>
    <r>
      <rPr>
        <sz val="11"/>
        <color theme="1"/>
        <rFont val="Calibri"/>
        <family val="2"/>
        <scheme val="minor"/>
      </rPr>
      <t xml:space="preserve"> High-efficiency solar photovoltaic (PV) array modules complete with multi-angle roof/ground mounting rigs, racking systems, and structural framing for training installations.</t>
    </r>
    <r>
      <rPr>
        <b/>
        <sz val="11"/>
        <color theme="1"/>
        <rFont val="Calibri"/>
        <family val="2"/>
        <scheme val="minor"/>
      </rPr>
      <t xml:space="preserve"> (6 per location)</t>
    </r>
  </si>
  <si>
    <r>
      <t>Micro-generation Component Kits:</t>
    </r>
    <r>
      <rPr>
        <sz val="11"/>
        <color theme="1"/>
        <rFont val="Calibri"/>
        <family val="2"/>
        <scheme val="minor"/>
      </rPr>
      <t xml:space="preserve"> Complete micro-generation hardware training kits including charge controllers, AC/DC isolators, generation meters, surge protection, and safety switchgear.</t>
    </r>
    <r>
      <rPr>
        <b/>
        <sz val="11"/>
        <color theme="1"/>
        <rFont val="Calibri"/>
        <family val="2"/>
        <scheme val="minor"/>
      </rPr>
      <t xml:space="preserve"> (6 per location)</t>
    </r>
  </si>
  <si>
    <r>
      <t>Wind Turbine Training Systems (5kW):</t>
    </r>
    <r>
      <rPr>
        <sz val="11"/>
        <color theme="1"/>
        <rFont val="Calibri"/>
        <family val="2"/>
        <scheme val="minor"/>
      </rPr>
      <t xml:space="preserve"> Educational wind turbine training systems (up to 5kW capacity) featuring variable pitch control, generator monitoring, and grid/load interface capabilities.</t>
    </r>
    <r>
      <rPr>
        <b/>
        <sz val="11"/>
        <color theme="1"/>
        <rFont val="Calibri"/>
        <family val="2"/>
        <scheme val="minor"/>
      </rPr>
      <t xml:space="preserve"> (1 per location)</t>
    </r>
  </si>
  <si>
    <t>Advanced HyFlex Collaboration Suites - Class Collaboration Rooms (Full Suite)</t>
  </si>
  <si>
    <t>Advanced HyFlex suites including 86" interactive touch displays, automated AI speaker/framing tracking cameras, beamforming microphone arrays, and tabletop touch-panel control interfaces. (1 complete suite per room across 3 separate locations).</t>
  </si>
  <si>
    <t>Technical Commissioning, Teams Integration &amp; Multi-Site Interoperability</t>
  </si>
  <si>
    <t>Specialist technical commissioning, network configuration, and spatial audio/video calibration for full Microsoft Teams Rooms (MTR) ecosystem integration. Includes cross-site interoperability testing across all 3 collaboration rooms, system optimization, and certified "Train-the-Trainer" operational handover. (Covering setup, integration, and training across all 3 locations).</t>
  </si>
  <si>
    <t xml:space="preserve">PART A Provision of Equipment </t>
  </si>
  <si>
    <t>High-fidelity clinical simulation manikins/models for complex nursing, patient care, and emergency scenario training. (1 complete simulator per site across 4 locations)</t>
  </si>
  <si>
    <t>High-Fidelity Clinical Simulators</t>
  </si>
  <si>
    <t>Automated non-invasive vital signs monitors (NIBP, SpO2, pulse rate), anatomical full-body torso models, and full-size articulated skeleton models. (1 complete kit per site across 4 locations)</t>
  </si>
  <si>
    <t>Specialist clinical practice stations and mobile infection control/hand hygiene training units. (1 complete station per site across 4 locations)</t>
  </si>
  <si>
    <t>Virtual Driving Simulators &amp; Mobile Units</t>
  </si>
  <si>
    <t>Multi-Vehicle Software Suite &amp; Specialist Controllers</t>
  </si>
  <si>
    <t>Mobile heavy machinery/driving simulator units equipped with multi-axis motion bases, dedicated simulation servers, operator seats with interchangeable joystick controls, multi-display visual arrays, and head-tracking technology. (1 mobile unit per location across 2 sites)</t>
  </si>
  <si>
    <t>Comprehensive multi-vehicle training software library providing a minimum of 6 operational simulation modules across Heavy Plant (e.g., 360 Excavator, ADT, Dozer), Commercial Logistics (e.g., Counterbalanced Forklift, HGV Class 1/2), and Vehicle Operations. Includes all necessary specialized hardware interfaces (e.g., dedicated wireless crane remotes, specialized pedal sets, and machine control integration interfaces) required to operate the specified software suite. (1 complete software &amp; controller suite per location across 2 sites)</t>
  </si>
  <si>
    <t>Item No.</t>
  </si>
  <si>
    <t>Specialist technical commissioning, API integration, and system setup to interface the 3D Digital Twin platform with physical room hardware, AV sensors, and environmental telemetry systems across designated collaboration suites.</t>
  </si>
  <si>
    <t>Immersive, browser-accessible 3D virtual educational campus environment representing an approximately 8,000 m² facility footprint. Includes 6 distinct faculty/learning zones and an interactive, AI-driven virtual assistant/receptionist avatar interface. 1 enterprise platform deployment)</t>
  </si>
  <si>
    <t>12-month multi-user enterprise license package supporting a minimum of 40 concurrent seats/users, providing access to immersive technical and vocational learning programs (covering Retrofit, Renewable Energy, EV Infrastructure, Advanced Manufacturing, and Vocational Language/ESOL). Includes cross-platform 3D/VR environment access and curriculum management features. (Note: Tenderers must outline their post-Year 1 recurring licensing terms and capped annual renewal rates in their Tender Response Document).</t>
  </si>
  <si>
    <t>Total Ultimate Cost for PART B inclusive of all expenses (excl. V.A.T.)</t>
  </si>
  <si>
    <t>Notional No. of Hours</t>
  </si>
  <si>
    <t>Notional No. of Half Days</t>
  </si>
  <si>
    <t>Total Ultimate Cost for PART B Incl. V.A.T.</t>
  </si>
  <si>
    <t>Total Ultimate Cost for PART B Excl. V.A.T.</t>
  </si>
  <si>
    <t>Total Ultimate Cost for Lot 8 PARTS  A and B Excl. V.A.T.</t>
  </si>
  <si>
    <t>Total Ultimate Cost for Lot 8 PARTS  A and B Incl. V.A.T.</t>
  </si>
  <si>
    <t>Total Ultimate Cost for Lot 7 PARTS  A and B Excl. V.A.T.</t>
  </si>
  <si>
    <t>Total Ultimate Cost for Lot 7 PARTS  A and B Incl. V.A.T.</t>
  </si>
  <si>
    <t>Total Ultimate Cost for Lot 6 PARTS  A and B Excl. V.A.T.</t>
  </si>
  <si>
    <t>Total Ultimate Cost for Lot 6 PARTS  A and B Incl. V.A.T.</t>
  </si>
  <si>
    <t>Item No</t>
  </si>
  <si>
    <t>Total Ultimate Cost for Lot 4 PARTS  A and B Excl. V.A.T.</t>
  </si>
  <si>
    <t>Total Ultimate Cost for Lot 4 PARTS  A and B Incl. V.A.T.</t>
  </si>
  <si>
    <t>Total Ultimate Cost for Lot 3 PARTS  A and B Excl. V.A.T.</t>
  </si>
  <si>
    <t>Total Ultimate Cost for Lot 3 PARTS  A and B Incl. V.A.T.</t>
  </si>
  <si>
    <t>Total Ultimate Cost for Lot 2 PARTS  A and B Excl. V.A.T.</t>
  </si>
  <si>
    <t>Total Ultimate Cost for Lot 2 PARTS  A and B Incl. V.A.T.</t>
  </si>
  <si>
    <t>Total Ultimate Cost for Lot 1 PARTS  A and B Excl. V.A.T.</t>
  </si>
  <si>
    <t>Total Ultimate Cost for Lot 1 PARTS  A and B Incl. V.A.T.</t>
  </si>
  <si>
    <t xml:space="preserve">Please ensure that the total calculated costs both incl. and excl. V.A.T. in respect of all lots being tendered for are copied over to the "Form of Tender" section in the appropriate Tender Response Document.  </t>
  </si>
  <si>
    <t>Appendix 2  - Pricing Schedule - Provision of Equipment for Training to Dublin and Dún Laoghaire Education and Training Board (in 8 Lots)</t>
  </si>
  <si>
    <t>Unit Cost
(Excl. V.A.T.)
€</t>
  </si>
  <si>
    <t>Unit Cost      (Excl. V.A.T.)             €</t>
  </si>
  <si>
    <t>Total Ultimate Cost for Lot 5 PARTS  A and B Excl. V.A.T.</t>
  </si>
  <si>
    <t>Total Ultimate Cost for Lot 5 PARTS  A and B Incl. V.A.T.</t>
  </si>
  <si>
    <t>Total Cost for Notional No. of Hours / Days Excl. V.A.T.</t>
  </si>
  <si>
    <t>Total Gross Cost Incl. V.A.T.</t>
  </si>
  <si>
    <t>Total Gross Cost (Incl. V.A.T.)</t>
  </si>
  <si>
    <t>CFT9022463  Provision of Equipment for Training to Dublin and Dún Laoghaire Education and Training Board (in 8 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</si>
</sst>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809]#,##0.00"/>
  </numFmts>
  <fonts count="3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sz val="11"/>
      <name val="Calibri"/>
      <family val="2"/>
    </font>
    <font>
      <sz val="8"/>
      <color theme="1"/>
      <name val="Calibri"/>
      <family val="2"/>
    </font>
    <font>
      <b/>
      <sz val="14"/>
      <color theme="1"/>
      <name val="Calibri"/>
      <family val="2"/>
    </font>
    <font>
      <b/>
      <sz val="14"/>
      <color rgb="FFFF0000"/>
      <name val="Calibri"/>
      <family val="2"/>
    </font>
    <font>
      <b/>
      <sz val="12"/>
      <color theme="1"/>
      <name val="Calibri"/>
      <family val="2"/>
    </font>
    <font>
      <sz val="12"/>
      <color theme="1"/>
      <name val="Calibri"/>
      <family val="2"/>
    </font>
    <font>
      <b/>
      <sz val="14"/>
      <color theme="0"/>
      <name val="Calibri"/>
      <family val="2"/>
    </font>
    <font>
      <sz val="14"/>
      <color theme="1"/>
      <name val="Calibri"/>
      <family val="2"/>
    </font>
    <font>
      <b/>
      <sz val="11"/>
      <color theme="1"/>
      <name val="Calibri"/>
      <family val="2"/>
      <scheme val="minor"/>
    </font>
    <font>
      <sz val="10"/>
      <name val="Arial"/>
      <family val="2"/>
    </font>
    <font>
      <b/>
      <sz val="12"/>
      <color theme="1"/>
      <name val="Calibri"/>
      <family val="2"/>
      <scheme val="minor"/>
    </font>
    <font>
      <sz val="10"/>
      <color rgb="FF000000"/>
      <name val="Arial"/>
      <family val="2"/>
    </font>
    <font>
      <b/>
      <sz val="14"/>
      <color rgb="FFC00000"/>
      <name val="Calibri"/>
      <family val="2"/>
      <scheme val="minor"/>
    </font>
    <font>
      <b/>
      <sz val="16"/>
      <color rgb="FFC00000"/>
      <name val="Calibri"/>
      <family val="2"/>
      <scheme val="minor"/>
    </font>
    <font>
      <b/>
      <sz val="14"/>
      <color theme="1"/>
      <name val="Calibri"/>
      <family val="2"/>
      <scheme val="minor"/>
    </font>
    <font>
      <b/>
      <sz val="14"/>
      <color rgb="FFC00000"/>
      <name val="Calibri"/>
      <family val="2"/>
    </font>
    <font>
      <b/>
      <sz val="10"/>
      <color rgb="FF000000"/>
      <name val="Arial"/>
      <family val="2"/>
    </font>
    <font>
      <sz val="11"/>
      <color theme="1"/>
      <name val="Calibri"/>
      <family val="2"/>
      <scheme val="minor"/>
    </font>
    <font>
      <b/>
      <sz val="11"/>
      <color rgb="FFC00000"/>
      <name val="Calibri"/>
      <family val="2"/>
      <scheme val="minor"/>
    </font>
    <font>
      <b/>
      <sz val="12"/>
      <color rgb="FFC00000"/>
      <name val="Calibri"/>
      <family val="2"/>
      <scheme val="minor"/>
    </font>
    <font>
      <sz val="11"/>
      <color rgb="FFC00000"/>
      <name val="Calibri"/>
      <family val="2"/>
      <scheme val="minor"/>
    </font>
    <font>
      <b/>
      <sz val="14"/>
      <color rgb="FFC00000"/>
      <name val="Arial"/>
      <family val="2"/>
    </font>
    <font>
      <b/>
      <sz val="11"/>
      <color rgb="FF000000"/>
      <name val="Calibri"/>
      <family val="2"/>
    </font>
    <font>
      <b/>
      <sz val="11"/>
      <color rgb="FFFF0000"/>
      <name val="Calibri"/>
      <family val="2"/>
      <scheme val="minor"/>
    </font>
    <font>
      <b/>
      <sz val="11"/>
      <name val="Calibri"/>
      <family val="2"/>
      <scheme val="minor"/>
    </font>
  </fonts>
  <fills count="19">
    <fill>
      <patternFill patternType="none"/>
    </fill>
    <fill>
      <patternFill patternType="gray125"/>
    </fill>
    <fill>
      <patternFill patternType="solid">
        <fgColor theme="0"/>
        <bgColor theme="0"/>
      </patternFill>
    </fill>
    <fill>
      <patternFill patternType="solid">
        <fgColor rgb="FFB6DDE8"/>
        <bgColor rgb="FFB6DDE8"/>
      </patternFill>
    </fill>
    <fill>
      <patternFill patternType="solid">
        <fgColor theme="4" tint="0.39997558519241921"/>
        <bgColor rgb="FF92CDDC"/>
      </patternFill>
    </fill>
    <fill>
      <patternFill patternType="solid">
        <fgColor theme="4" tint="0.39997558519241921"/>
        <bgColor rgb="FFB6DDE8"/>
      </patternFill>
    </fill>
    <fill>
      <patternFill patternType="solid">
        <fgColor theme="4" tint="0.39997558519241921"/>
        <bgColor indexed="64"/>
      </patternFill>
    </fill>
    <fill>
      <patternFill patternType="solid">
        <fgColor theme="0"/>
        <bgColor rgb="FFC1F0C8"/>
      </patternFill>
    </fill>
    <fill>
      <patternFill patternType="solid">
        <fgColor rgb="FFFFF2CC"/>
        <bgColor rgb="FFC1F0C8"/>
      </patternFill>
    </fill>
    <fill>
      <patternFill patternType="solid">
        <fgColor rgb="FFE2EFDA"/>
        <bgColor rgb="FFC1F0C8"/>
      </patternFill>
    </fill>
    <fill>
      <patternFill patternType="solid">
        <fgColor theme="0"/>
        <bgColor indexed="64"/>
      </patternFill>
    </fill>
    <fill>
      <patternFill patternType="solid">
        <fgColor rgb="FFFFF2CC"/>
        <bgColor indexed="64"/>
      </patternFill>
    </fill>
    <fill>
      <patternFill patternType="solid">
        <fgColor rgb="FFE2EFDA"/>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E2EFDA"/>
        <bgColor theme="0"/>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4.9989318521683403E-2"/>
        <bgColor indexed="64"/>
      </patternFill>
    </fill>
  </fills>
  <borders count="53">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thin">
        <color rgb="FF000000"/>
      </top>
      <bottom/>
      <diagonal/>
    </border>
    <border>
      <left/>
      <right/>
      <top/>
      <bottom style="thin">
        <color indexed="64"/>
      </bottom>
      <diagonal/>
    </border>
    <border>
      <left style="medium">
        <color rgb="FF000000"/>
      </left>
      <right style="medium">
        <color rgb="FF000000"/>
      </right>
      <top/>
      <bottom/>
      <diagonal/>
    </border>
    <border>
      <left style="medium">
        <color rgb="FF000000"/>
      </left>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right/>
      <top style="thin">
        <color indexed="64"/>
      </top>
      <bottom style="thin">
        <color indexed="64"/>
      </bottom>
      <diagonal/>
    </border>
    <border>
      <left/>
      <right style="thin">
        <color auto="1"/>
      </right>
      <top style="medium">
        <color auto="1"/>
      </top>
      <bottom style="thin">
        <color auto="1"/>
      </bottom>
      <diagonal/>
    </border>
    <border>
      <left style="thin">
        <color indexed="64"/>
      </left>
      <right/>
      <top/>
      <bottom/>
      <diagonal/>
    </border>
    <border>
      <left style="thin">
        <color auto="1"/>
      </left>
      <right/>
      <top/>
      <bottom style="thin">
        <color auto="1"/>
      </bottom>
      <diagonal/>
    </border>
    <border>
      <left style="medium">
        <color rgb="FF000000"/>
      </left>
      <right style="medium">
        <color rgb="FF000000"/>
      </right>
      <top style="thin">
        <color rgb="FF000000"/>
      </top>
      <bottom style="thin">
        <color rgb="FF000000"/>
      </bottom>
      <diagonal/>
    </border>
    <border>
      <left/>
      <right/>
      <top/>
      <bottom style="medium">
        <color rgb="FF000000"/>
      </bottom>
      <diagonal/>
    </border>
    <border>
      <left style="medium">
        <color indexed="64"/>
      </left>
      <right style="thin">
        <color indexed="64"/>
      </right>
      <top style="thin">
        <color indexed="64"/>
      </top>
      <bottom style="thin">
        <color indexed="64"/>
      </bottom>
      <diagonal/>
    </border>
    <border>
      <left/>
      <right style="thin">
        <color auto="1"/>
      </right>
      <top style="thin">
        <color auto="1"/>
      </top>
      <bottom style="medium">
        <color auto="1"/>
      </bottom>
      <diagonal/>
    </border>
    <border>
      <left/>
      <right style="thin">
        <color indexed="64"/>
      </right>
      <top/>
      <bottom style="thin">
        <color indexed="64"/>
      </bottom>
      <diagonal/>
    </border>
    <border>
      <left/>
      <right/>
      <top/>
      <bottom style="medium">
        <color auto="1"/>
      </bottom>
      <diagonal/>
    </border>
    <border diagonalUp="1" diagonalDown="1">
      <left style="thin">
        <color indexed="64"/>
      </left>
      <right style="thin">
        <color auto="1"/>
      </right>
      <top style="thin">
        <color indexed="64"/>
      </top>
      <bottom style="thin">
        <color indexed="64"/>
      </bottom>
      <diagonal style="thin">
        <color indexed="64"/>
      </diagonal>
    </border>
    <border>
      <left style="thin">
        <color auto="1"/>
      </left>
      <right style="medium">
        <color auto="1"/>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medium">
        <color auto="1"/>
      </right>
      <top style="medium">
        <color auto="1"/>
      </top>
      <bottom style="medium">
        <color auto="1"/>
      </bottom>
      <diagonal/>
    </border>
    <border>
      <left style="medium">
        <color indexed="64"/>
      </left>
      <right/>
      <top/>
      <bottom style="medium">
        <color auto="1"/>
      </bottom>
      <diagonal/>
    </border>
    <border>
      <left style="medium">
        <color auto="1"/>
      </left>
      <right/>
      <top style="medium">
        <color auto="1"/>
      </top>
      <bottom/>
      <diagonal/>
    </border>
    <border>
      <left style="thin">
        <color indexed="64"/>
      </left>
      <right style="medium">
        <color auto="1"/>
      </right>
      <top style="medium">
        <color auto="1"/>
      </top>
      <bottom/>
      <diagonal/>
    </border>
    <border>
      <left style="thin">
        <color auto="1"/>
      </left>
      <right style="medium">
        <color auto="1"/>
      </right>
      <top style="thin">
        <color auto="1"/>
      </top>
      <bottom/>
      <diagonal/>
    </border>
    <border>
      <left/>
      <right style="medium">
        <color indexed="64"/>
      </right>
      <top/>
      <bottom style="medium">
        <color indexed="64"/>
      </bottom>
      <diagonal/>
    </border>
  </borders>
  <cellStyleXfs count="4">
    <xf numFmtId="0" fontId="0" fillId="0" borderId="0"/>
    <xf numFmtId="0" fontId="17" fillId="0" borderId="8"/>
    <xf numFmtId="0" fontId="25" fillId="0" borderId="8"/>
    <xf numFmtId="0" fontId="25" fillId="0" borderId="8"/>
  </cellStyleXfs>
  <cellXfs count="209">
    <xf numFmtId="0" fontId="0" fillId="0" borderId="0" xfId="0"/>
    <xf numFmtId="0" fontId="13" fillId="0" borderId="0" xfId="0" applyFont="1"/>
    <xf numFmtId="0" fontId="15" fillId="0" borderId="4" xfId="0" applyFont="1" applyBorder="1" applyAlignment="1">
      <alignment horizontal="center" vertical="center"/>
    </xf>
    <xf numFmtId="0" fontId="6" fillId="0" borderId="7" xfId="0" applyFont="1" applyBorder="1" applyAlignment="1">
      <alignment vertical="center"/>
    </xf>
    <xf numFmtId="0" fontId="9" fillId="2" borderId="8" xfId="0" applyFont="1" applyFill="1" applyBorder="1"/>
    <xf numFmtId="0" fontId="6" fillId="2" borderId="8" xfId="0" applyFont="1" applyFill="1" applyBorder="1"/>
    <xf numFmtId="0" fontId="12" fillId="2" borderId="8" xfId="0" applyFont="1" applyFill="1" applyBorder="1"/>
    <xf numFmtId="0" fontId="5" fillId="0" borderId="0" xfId="0" applyFont="1"/>
    <xf numFmtId="0" fontId="15" fillId="0" borderId="15" xfId="0" applyFont="1" applyBorder="1" applyAlignment="1">
      <alignment horizontal="center" vertical="center"/>
    </xf>
    <xf numFmtId="0" fontId="16" fillId="0" borderId="14" xfId="0" applyFont="1" applyBorder="1"/>
    <xf numFmtId="0" fontId="15" fillId="0" borderId="17" xfId="0" applyFont="1" applyBorder="1" applyAlignment="1">
      <alignment horizontal="center" vertical="center"/>
    </xf>
    <xf numFmtId="0" fontId="19" fillId="7" borderId="23" xfId="0" applyFont="1" applyFill="1" applyBorder="1" applyAlignment="1">
      <alignment horizontal="center" vertical="center" wrapText="1"/>
    </xf>
    <xf numFmtId="0" fontId="19" fillId="8" borderId="23" xfId="0" applyFont="1" applyFill="1" applyBorder="1" applyAlignment="1">
      <alignment horizontal="center" vertical="center" wrapText="1"/>
    </xf>
    <xf numFmtId="164" fontId="19" fillId="9" borderId="23" xfId="0" applyNumberFormat="1" applyFont="1" applyFill="1" applyBorder="1" applyAlignment="1">
      <alignment vertical="center" wrapText="1"/>
    </xf>
    <xf numFmtId="164" fontId="19" fillId="8" borderId="23" xfId="0" applyNumberFormat="1" applyFont="1" applyFill="1" applyBorder="1" applyAlignment="1">
      <alignment horizontal="center" vertical="center" wrapText="1"/>
    </xf>
    <xf numFmtId="10" fontId="19" fillId="9" borderId="23" xfId="0" applyNumberFormat="1" applyFont="1" applyFill="1" applyBorder="1" applyAlignment="1">
      <alignment vertical="center" wrapText="1"/>
    </xf>
    <xf numFmtId="164" fontId="19" fillId="8" borderId="23" xfId="0" applyNumberFormat="1" applyFont="1" applyFill="1" applyBorder="1" applyAlignment="1">
      <alignment vertical="center" wrapText="1"/>
    </xf>
    <xf numFmtId="0" fontId="19" fillId="10" borderId="14" xfId="0" applyFont="1" applyFill="1" applyBorder="1" applyAlignment="1">
      <alignment horizontal="center" vertical="center" wrapText="1"/>
    </xf>
    <xf numFmtId="0" fontId="19" fillId="11" borderId="14" xfId="0" applyFont="1" applyFill="1" applyBorder="1" applyAlignment="1">
      <alignment horizontal="center" vertical="center" wrapText="1"/>
    </xf>
    <xf numFmtId="164" fontId="19" fillId="12" borderId="14" xfId="0" applyNumberFormat="1" applyFont="1" applyFill="1" applyBorder="1" applyAlignment="1">
      <alignment vertical="center" wrapText="1"/>
    </xf>
    <xf numFmtId="10" fontId="19" fillId="12" borderId="14" xfId="0" applyNumberFormat="1" applyFont="1" applyFill="1" applyBorder="1" applyAlignment="1">
      <alignment vertical="center" wrapText="1"/>
    </xf>
    <xf numFmtId="164" fontId="20" fillId="11" borderId="24" xfId="0" applyNumberFormat="1" applyFont="1" applyFill="1" applyBorder="1" applyAlignment="1">
      <alignment horizontal="center" vertical="center"/>
    </xf>
    <xf numFmtId="0" fontId="0" fillId="0" borderId="25" xfId="0" applyBorder="1"/>
    <xf numFmtId="0" fontId="0" fillId="10" borderId="26" xfId="0" applyFill="1" applyBorder="1"/>
    <xf numFmtId="164" fontId="20" fillId="11" borderId="28" xfId="0" applyNumberFormat="1" applyFont="1" applyFill="1" applyBorder="1" applyAlignment="1">
      <alignment horizontal="center" vertical="center"/>
    </xf>
    <xf numFmtId="0" fontId="0" fillId="0" borderId="8" xfId="0" applyBorder="1"/>
    <xf numFmtId="0" fontId="19" fillId="0" borderId="23" xfId="0" applyFont="1" applyBorder="1" applyAlignment="1">
      <alignment horizontal="left" vertical="center" wrapText="1" indent="1"/>
    </xf>
    <xf numFmtId="0" fontId="19" fillId="0" borderId="14" xfId="0" applyFont="1" applyBorder="1" applyAlignment="1">
      <alignment horizontal="left" vertical="center" wrapText="1" indent="1"/>
    </xf>
    <xf numFmtId="0" fontId="21" fillId="0" borderId="14" xfId="0" applyFont="1" applyBorder="1" applyAlignment="1">
      <alignment horizontal="left" indent="1"/>
    </xf>
    <xf numFmtId="0" fontId="0" fillId="0" borderId="35" xfId="0" applyBorder="1"/>
    <xf numFmtId="0" fontId="18" fillId="0" borderId="14" xfId="0" applyFont="1" applyBorder="1" applyAlignment="1">
      <alignment horizontal="center" vertical="center"/>
    </xf>
    <xf numFmtId="0" fontId="16" fillId="0" borderId="14" xfId="0" applyFont="1" applyBorder="1" applyAlignment="1">
      <alignment horizontal="center" vertical="center"/>
    </xf>
    <xf numFmtId="0" fontId="19" fillId="0" borderId="14" xfId="0" applyFont="1" applyBorder="1" applyAlignment="1">
      <alignment horizontal="center" vertical="center" wrapText="1"/>
    </xf>
    <xf numFmtId="0" fontId="21" fillId="0" borderId="14" xfId="0" applyFont="1" applyBorder="1" applyAlignment="1">
      <alignment horizontal="left" vertical="center" indent="1"/>
    </xf>
    <xf numFmtId="0" fontId="16" fillId="0" borderId="14" xfId="0" applyFont="1" applyBorder="1" applyAlignment="1">
      <alignment horizontal="center"/>
    </xf>
    <xf numFmtId="0" fontId="0" fillId="0" borderId="34" xfId="0" applyBorder="1"/>
    <xf numFmtId="0" fontId="15" fillId="15" borderId="6" xfId="0" applyFont="1" applyFill="1" applyBorder="1"/>
    <xf numFmtId="0" fontId="15" fillId="0" borderId="36" xfId="0" applyFont="1" applyBorder="1" applyAlignment="1">
      <alignment horizontal="center" vertical="center"/>
    </xf>
    <xf numFmtId="0" fontId="23" fillId="2" borderId="14" xfId="0" applyFont="1" applyFill="1" applyBorder="1" applyAlignment="1">
      <alignment horizontal="center" vertical="center"/>
    </xf>
    <xf numFmtId="0" fontId="10" fillId="3" borderId="5" xfId="0" applyFont="1" applyFill="1" applyBorder="1" applyAlignment="1">
      <alignment horizontal="left" vertical="center" indent="1"/>
    </xf>
    <xf numFmtId="0" fontId="10" fillId="3" borderId="1" xfId="0" applyFont="1" applyFill="1" applyBorder="1" applyAlignment="1">
      <alignment horizontal="left" vertical="center" indent="1"/>
    </xf>
    <xf numFmtId="0" fontId="16" fillId="0" borderId="0" xfId="0" applyFont="1" applyAlignment="1">
      <alignment horizontal="center" vertical="center"/>
    </xf>
    <xf numFmtId="0" fontId="6" fillId="2" borderId="37" xfId="0" applyFont="1" applyFill="1" applyBorder="1"/>
    <xf numFmtId="0" fontId="0" fillId="0" borderId="0" xfId="0" applyAlignment="1">
      <alignment horizontal="center" vertical="center"/>
    </xf>
    <xf numFmtId="0" fontId="4" fillId="0" borderId="0" xfId="0" applyFont="1" applyAlignment="1">
      <alignment horizontal="center" vertical="center"/>
    </xf>
    <xf numFmtId="0" fontId="0" fillId="0" borderId="25" xfId="0" applyBorder="1" applyAlignment="1">
      <alignment horizontal="left" indent="1"/>
    </xf>
    <xf numFmtId="0" fontId="26" fillId="17" borderId="20" xfId="0" applyFont="1" applyFill="1" applyBorder="1" applyAlignment="1">
      <alignment horizontal="center" wrapText="1"/>
    </xf>
    <xf numFmtId="0" fontId="26" fillId="17" borderId="22" xfId="0" applyFont="1" applyFill="1" applyBorder="1" applyAlignment="1">
      <alignment horizontal="center" wrapText="1"/>
    </xf>
    <xf numFmtId="0" fontId="16" fillId="0" borderId="38" xfId="0" applyFont="1" applyBorder="1" applyAlignment="1">
      <alignment horizontal="center" vertical="center"/>
    </xf>
    <xf numFmtId="0" fontId="16" fillId="11" borderId="14" xfId="0" applyFont="1" applyFill="1" applyBorder="1" applyAlignment="1">
      <alignment horizontal="center" vertical="center"/>
    </xf>
    <xf numFmtId="0" fontId="0" fillId="13" borderId="42" xfId="0" applyFill="1" applyBorder="1" applyAlignment="1">
      <alignment horizontal="center"/>
    </xf>
    <xf numFmtId="164" fontId="0" fillId="12" borderId="14" xfId="0" applyNumberFormat="1" applyFill="1" applyBorder="1" applyAlignment="1">
      <alignment vertical="center"/>
    </xf>
    <xf numFmtId="0" fontId="0" fillId="13" borderId="42" xfId="0" applyFill="1" applyBorder="1"/>
    <xf numFmtId="164" fontId="20" fillId="11" borderId="47" xfId="0" applyNumberFormat="1" applyFont="1" applyFill="1" applyBorder="1" applyAlignment="1">
      <alignment horizontal="center" vertical="center"/>
    </xf>
    <xf numFmtId="164" fontId="20" fillId="11" borderId="43" xfId="0" applyNumberFormat="1" applyFont="1" applyFill="1" applyBorder="1" applyAlignment="1">
      <alignment horizontal="center" vertical="center"/>
    </xf>
    <xf numFmtId="164" fontId="16" fillId="11" borderId="43" xfId="0" applyNumberFormat="1" applyFont="1" applyFill="1" applyBorder="1" applyAlignment="1">
      <alignment horizontal="center" vertical="center"/>
    </xf>
    <xf numFmtId="0" fontId="24" fillId="7" borderId="23" xfId="0" applyFont="1" applyFill="1" applyBorder="1" applyAlignment="1">
      <alignment horizontal="center" vertical="center" wrapText="1"/>
    </xf>
    <xf numFmtId="0" fontId="24" fillId="10" borderId="14" xfId="0" applyFont="1" applyFill="1" applyBorder="1" applyAlignment="1">
      <alignment horizontal="center" vertical="center" wrapText="1"/>
    </xf>
    <xf numFmtId="0" fontId="24" fillId="0" borderId="23" xfId="0" applyFont="1" applyBorder="1" applyAlignment="1">
      <alignment horizontal="left" vertical="center" wrapText="1" indent="1"/>
    </xf>
    <xf numFmtId="0" fontId="24" fillId="0" borderId="14" xfId="0" applyFont="1" applyBorder="1" applyAlignment="1">
      <alignment horizontal="left" vertical="center" wrapText="1" indent="1"/>
    </xf>
    <xf numFmtId="0" fontId="24" fillId="0" borderId="23" xfId="0" applyFont="1" applyBorder="1" applyAlignment="1">
      <alignment horizontal="center" vertical="center" wrapText="1"/>
    </xf>
    <xf numFmtId="164" fontId="24" fillId="9" borderId="23" xfId="0" applyNumberFormat="1" applyFont="1" applyFill="1" applyBorder="1" applyAlignment="1">
      <alignment vertical="center" wrapText="1"/>
    </xf>
    <xf numFmtId="164" fontId="24" fillId="8" borderId="23" xfId="0" applyNumberFormat="1" applyFont="1" applyFill="1" applyBorder="1" applyAlignment="1">
      <alignment horizontal="center" vertical="center" wrapText="1"/>
    </xf>
    <xf numFmtId="10" fontId="24" fillId="9" borderId="23" xfId="0" applyNumberFormat="1" applyFont="1" applyFill="1" applyBorder="1" applyAlignment="1">
      <alignment vertical="center" wrapText="1"/>
    </xf>
    <xf numFmtId="164" fontId="24" fillId="8" borderId="23" xfId="0" applyNumberFormat="1" applyFont="1" applyFill="1" applyBorder="1" applyAlignment="1">
      <alignment vertical="center" wrapText="1"/>
    </xf>
    <xf numFmtId="0" fontId="24" fillId="0" borderId="14" xfId="0" applyFont="1" applyBorder="1" applyAlignment="1">
      <alignment horizontal="center" vertical="center" wrapText="1"/>
    </xf>
    <xf numFmtId="164" fontId="24" fillId="12" borderId="14" xfId="0" applyNumberFormat="1" applyFont="1" applyFill="1" applyBorder="1" applyAlignment="1">
      <alignment vertical="center" wrapText="1"/>
    </xf>
    <xf numFmtId="10" fontId="24" fillId="12" borderId="14" xfId="0" applyNumberFormat="1" applyFont="1" applyFill="1" applyBorder="1" applyAlignment="1">
      <alignment vertical="center" wrapText="1"/>
    </xf>
    <xf numFmtId="0" fontId="24" fillId="7" borderId="14" xfId="0" applyFont="1" applyFill="1" applyBorder="1" applyAlignment="1">
      <alignment horizontal="center" vertical="center" wrapText="1"/>
    </xf>
    <xf numFmtId="164" fontId="24" fillId="9" borderId="14" xfId="0" applyNumberFormat="1" applyFont="1" applyFill="1" applyBorder="1" applyAlignment="1">
      <alignment vertical="center" wrapText="1"/>
    </xf>
    <xf numFmtId="10" fontId="24" fillId="9" borderId="14" xfId="0" applyNumberFormat="1" applyFont="1" applyFill="1" applyBorder="1" applyAlignment="1">
      <alignment vertical="center" wrapText="1"/>
    </xf>
    <xf numFmtId="0" fontId="27" fillId="0" borderId="41" xfId="0" applyFont="1" applyBorder="1" applyAlignment="1">
      <alignment vertical="center"/>
    </xf>
    <xf numFmtId="0" fontId="3" fillId="0" borderId="0" xfId="0" applyFont="1"/>
    <xf numFmtId="0" fontId="26" fillId="0" borderId="0" xfId="0" applyFont="1"/>
    <xf numFmtId="0" fontId="26" fillId="18" borderId="19" xfId="0" applyFont="1" applyFill="1" applyBorder="1" applyAlignment="1">
      <alignment horizontal="center" vertical="center"/>
    </xf>
    <xf numFmtId="0" fontId="26" fillId="17" borderId="20" xfId="0" applyFont="1" applyFill="1" applyBorder="1" applyAlignment="1">
      <alignment horizontal="center" vertical="center" wrapText="1"/>
    </xf>
    <xf numFmtId="0" fontId="26" fillId="17" borderId="22" xfId="0" applyFont="1" applyFill="1" applyBorder="1" applyAlignment="1">
      <alignment horizontal="center" vertical="center" wrapText="1"/>
    </xf>
    <xf numFmtId="0" fontId="26" fillId="17" borderId="49" xfId="0" applyFont="1" applyFill="1" applyBorder="1" applyAlignment="1">
      <alignment horizontal="center" vertical="center" wrapText="1"/>
    </xf>
    <xf numFmtId="0" fontId="26" fillId="17" borderId="50" xfId="0" applyFont="1" applyFill="1" applyBorder="1" applyAlignment="1">
      <alignment horizontal="center" vertical="center" wrapText="1"/>
    </xf>
    <xf numFmtId="0" fontId="0" fillId="12" borderId="38" xfId="0" applyFill="1" applyBorder="1"/>
    <xf numFmtId="164" fontId="20" fillId="11" borderId="51" xfId="0" applyNumberFormat="1" applyFont="1" applyFill="1" applyBorder="1" applyAlignment="1">
      <alignment horizontal="center" vertical="center"/>
    </xf>
    <xf numFmtId="164" fontId="20" fillId="0" borderId="8" xfId="0" applyNumberFormat="1" applyFont="1" applyBorder="1" applyAlignment="1">
      <alignment horizontal="center" vertical="center"/>
    </xf>
    <xf numFmtId="164" fontId="29" fillId="8" borderId="43" xfId="0" applyNumberFormat="1" applyFont="1" applyFill="1" applyBorder="1" applyAlignment="1">
      <alignment horizontal="center" vertical="center" wrapText="1"/>
    </xf>
    <xf numFmtId="0" fontId="26" fillId="17" borderId="21" xfId="0" applyFont="1" applyFill="1" applyBorder="1" applyAlignment="1">
      <alignment horizontal="center" vertical="center" wrapText="1"/>
    </xf>
    <xf numFmtId="164" fontId="24" fillId="8" borderId="40" xfId="0" applyNumberFormat="1" applyFont="1" applyFill="1" applyBorder="1" applyAlignment="1">
      <alignment vertical="center" wrapText="1"/>
    </xf>
    <xf numFmtId="0" fontId="18" fillId="18" borderId="19" xfId="0" applyFont="1" applyFill="1" applyBorder="1" applyAlignment="1">
      <alignment horizontal="center" vertical="center"/>
    </xf>
    <xf numFmtId="0" fontId="18" fillId="18" borderId="20" xfId="0" applyFont="1" applyFill="1" applyBorder="1" applyAlignment="1">
      <alignment horizontal="center" vertical="center" wrapText="1"/>
    </xf>
    <xf numFmtId="0" fontId="16" fillId="18" borderId="20" xfId="0" applyFont="1" applyFill="1" applyBorder="1" applyAlignment="1">
      <alignment horizontal="center" vertical="center" wrapText="1"/>
    </xf>
    <xf numFmtId="0" fontId="16" fillId="18" borderId="21" xfId="0" applyFont="1" applyFill="1" applyBorder="1" applyAlignment="1">
      <alignment horizontal="center" vertical="center" wrapText="1"/>
    </xf>
    <xf numFmtId="0" fontId="16" fillId="18" borderId="22" xfId="0" applyFont="1" applyFill="1" applyBorder="1" applyAlignment="1">
      <alignment horizontal="center" vertical="center" wrapText="1"/>
    </xf>
    <xf numFmtId="0" fontId="30" fillId="7" borderId="23" xfId="0" applyFont="1" applyFill="1" applyBorder="1" applyAlignment="1">
      <alignment horizontal="center" vertical="center" wrapText="1"/>
    </xf>
    <xf numFmtId="0" fontId="30" fillId="0" borderId="23" xfId="0" applyFont="1" applyBorder="1" applyAlignment="1">
      <alignment horizontal="center" vertical="center" wrapText="1"/>
    </xf>
    <xf numFmtId="164" fontId="30" fillId="9" borderId="23" xfId="0" applyNumberFormat="1" applyFont="1" applyFill="1" applyBorder="1" applyAlignment="1">
      <alignment vertical="center" wrapText="1"/>
    </xf>
    <xf numFmtId="164" fontId="30" fillId="8" borderId="23" xfId="0" applyNumberFormat="1" applyFont="1" applyFill="1" applyBorder="1" applyAlignment="1">
      <alignment horizontal="center" vertical="center" wrapText="1"/>
    </xf>
    <xf numFmtId="10" fontId="30" fillId="9" borderId="23" xfId="0" applyNumberFormat="1" applyFont="1" applyFill="1" applyBorder="1" applyAlignment="1">
      <alignment vertical="center" wrapText="1"/>
    </xf>
    <xf numFmtId="164" fontId="30" fillId="8" borderId="23" xfId="0" applyNumberFormat="1" applyFont="1" applyFill="1" applyBorder="1" applyAlignment="1">
      <alignment vertical="center" wrapText="1"/>
    </xf>
    <xf numFmtId="0" fontId="30" fillId="10" borderId="14" xfId="0" applyFont="1" applyFill="1" applyBorder="1" applyAlignment="1">
      <alignment horizontal="center" vertical="center" wrapText="1"/>
    </xf>
    <xf numFmtId="0" fontId="30" fillId="0" borderId="14" xfId="0" applyFont="1" applyBorder="1" applyAlignment="1">
      <alignment horizontal="center" vertical="center" readingOrder="1"/>
    </xf>
    <xf numFmtId="164" fontId="30" fillId="12" borderId="14" xfId="0" applyNumberFormat="1" applyFont="1" applyFill="1" applyBorder="1" applyAlignment="1">
      <alignment vertical="center" wrapText="1"/>
    </xf>
    <xf numFmtId="10" fontId="30" fillId="12" borderId="14" xfId="0" applyNumberFormat="1" applyFont="1" applyFill="1" applyBorder="1" applyAlignment="1">
      <alignment vertical="center" wrapText="1"/>
    </xf>
    <xf numFmtId="0" fontId="30" fillId="7" borderId="14" xfId="0" applyFont="1" applyFill="1" applyBorder="1" applyAlignment="1">
      <alignment horizontal="center" vertical="center" wrapText="1"/>
    </xf>
    <xf numFmtId="0" fontId="30" fillId="0" borderId="14" xfId="0" applyFont="1" applyBorder="1" applyAlignment="1">
      <alignment horizontal="center" vertical="center" wrapText="1"/>
    </xf>
    <xf numFmtId="164" fontId="30" fillId="9" borderId="14" xfId="0" applyNumberFormat="1" applyFont="1" applyFill="1" applyBorder="1" applyAlignment="1">
      <alignment vertical="center" wrapText="1"/>
    </xf>
    <xf numFmtId="10" fontId="30" fillId="9" borderId="14" xfId="0" applyNumberFormat="1" applyFont="1" applyFill="1" applyBorder="1" applyAlignment="1">
      <alignment vertical="center" wrapText="1"/>
    </xf>
    <xf numFmtId="0" fontId="24" fillId="8" borderId="14" xfId="0" applyFont="1" applyFill="1" applyBorder="1" applyAlignment="1">
      <alignment horizontal="center" vertical="center" wrapText="1"/>
    </xf>
    <xf numFmtId="0" fontId="24" fillId="11" borderId="14" xfId="0" applyFont="1" applyFill="1" applyBorder="1" applyAlignment="1">
      <alignment horizontal="center" vertical="center" wrapText="1"/>
    </xf>
    <xf numFmtId="0" fontId="18" fillId="18" borderId="20" xfId="0" applyFont="1" applyFill="1" applyBorder="1" applyAlignment="1">
      <alignment horizontal="center" vertical="center"/>
    </xf>
    <xf numFmtId="0" fontId="24" fillId="7" borderId="23" xfId="0" applyFont="1" applyFill="1" applyBorder="1" applyAlignment="1">
      <alignment horizontal="left" vertical="center" wrapText="1" indent="1"/>
    </xf>
    <xf numFmtId="0" fontId="24" fillId="8" borderId="23" xfId="0" applyFont="1" applyFill="1" applyBorder="1" applyAlignment="1">
      <alignment horizontal="center" vertical="center" wrapText="1"/>
    </xf>
    <xf numFmtId="0" fontId="24" fillId="7" borderId="14" xfId="0" applyFont="1" applyFill="1" applyBorder="1" applyAlignment="1">
      <alignment horizontal="left" vertical="center" wrapText="1" indent="1"/>
    </xf>
    <xf numFmtId="0" fontId="24" fillId="10" borderId="14" xfId="0" applyFont="1" applyFill="1" applyBorder="1" applyAlignment="1">
      <alignment horizontal="left" vertical="center" wrapText="1" indent="1"/>
    </xf>
    <xf numFmtId="164" fontId="24" fillId="8" borderId="43" xfId="0" applyNumberFormat="1" applyFont="1" applyFill="1" applyBorder="1" applyAlignment="1">
      <alignment horizontal="center" vertical="center" wrapText="1"/>
    </xf>
    <xf numFmtId="0" fontId="16" fillId="0" borderId="23" xfId="0" applyFont="1" applyBorder="1" applyAlignment="1">
      <alignment wrapText="1"/>
    </xf>
    <xf numFmtId="0" fontId="16" fillId="0" borderId="14" xfId="0" applyFont="1" applyBorder="1" applyAlignment="1">
      <alignment wrapText="1"/>
    </xf>
    <xf numFmtId="0" fontId="0" fillId="0" borderId="0" xfId="0" applyAlignment="1">
      <alignment vertical="center"/>
    </xf>
    <xf numFmtId="0" fontId="16" fillId="17" borderId="20" xfId="0" applyFont="1" applyFill="1" applyBorder="1" applyAlignment="1">
      <alignment horizontal="center" vertical="center" wrapText="1"/>
    </xf>
    <xf numFmtId="0" fontId="31" fillId="17" borderId="20" xfId="0" applyFont="1" applyFill="1" applyBorder="1" applyAlignment="1">
      <alignment horizontal="center" vertical="center" wrapText="1"/>
    </xf>
    <xf numFmtId="0" fontId="32" fillId="17" borderId="20" xfId="0" applyFont="1" applyFill="1" applyBorder="1" applyAlignment="1">
      <alignment horizontal="center" vertical="center" wrapText="1"/>
    </xf>
    <xf numFmtId="0" fontId="18" fillId="17" borderId="19" xfId="0" applyFont="1" applyFill="1" applyBorder="1" applyAlignment="1">
      <alignment horizontal="center" vertical="center"/>
    </xf>
    <xf numFmtId="0" fontId="18" fillId="17" borderId="20" xfId="0" applyFont="1" applyFill="1" applyBorder="1" applyAlignment="1">
      <alignment horizontal="center" vertical="center"/>
    </xf>
    <xf numFmtId="0" fontId="16" fillId="17" borderId="21" xfId="0" applyFont="1" applyFill="1" applyBorder="1" applyAlignment="1">
      <alignment horizontal="center" vertical="center" wrapText="1"/>
    </xf>
    <xf numFmtId="0" fontId="16" fillId="17" borderId="22" xfId="0" applyFont="1" applyFill="1" applyBorder="1" applyAlignment="1">
      <alignment horizontal="center" vertical="center" wrapText="1"/>
    </xf>
    <xf numFmtId="0" fontId="27" fillId="17" borderId="19" xfId="0" applyFont="1" applyFill="1" applyBorder="1" applyAlignment="1">
      <alignment horizontal="center" vertical="center"/>
    </xf>
    <xf numFmtId="0" fontId="27" fillId="17" borderId="20" xfId="0" applyFont="1" applyFill="1" applyBorder="1" applyAlignment="1">
      <alignment horizontal="center" vertical="center"/>
    </xf>
    <xf numFmtId="0" fontId="26" fillId="17" borderId="21" xfId="0" applyFont="1" applyFill="1" applyBorder="1" applyAlignment="1">
      <alignment horizontal="center" vertical="top" wrapText="1"/>
    </xf>
    <xf numFmtId="0" fontId="18" fillId="17" borderId="33" xfId="0" applyFont="1" applyFill="1" applyBorder="1" applyAlignment="1">
      <alignment horizontal="center" vertical="center"/>
    </xf>
    <xf numFmtId="0" fontId="18" fillId="17" borderId="20" xfId="0" applyFont="1" applyFill="1" applyBorder="1" applyAlignment="1">
      <alignment horizontal="center" vertical="center" wrapText="1"/>
    </xf>
    <xf numFmtId="0" fontId="16" fillId="0" borderId="0" xfId="0" applyFont="1" applyAlignment="1">
      <alignment vertical="center" wrapText="1"/>
    </xf>
    <xf numFmtId="0" fontId="15" fillId="15" borderId="1" xfId="0" applyFont="1" applyFill="1" applyBorder="1" applyAlignment="1">
      <alignment horizontal="center"/>
    </xf>
    <xf numFmtId="0" fontId="15" fillId="15" borderId="6" xfId="0" applyFont="1" applyFill="1" applyBorder="1" applyAlignment="1">
      <alignment horizontal="center"/>
    </xf>
    <xf numFmtId="0" fontId="8" fillId="12" borderId="6" xfId="0" applyFont="1" applyFill="1" applyBorder="1"/>
    <xf numFmtId="0" fontId="8" fillId="12" borderId="2" xfId="0" applyFont="1" applyFill="1" applyBorder="1"/>
    <xf numFmtId="0" fontId="0" fillId="12" borderId="12" xfId="0" applyFill="1" applyBorder="1" applyAlignment="1">
      <alignment horizontal="center"/>
    </xf>
    <xf numFmtId="0" fontId="0" fillId="12" borderId="13" xfId="0" applyFill="1" applyBorder="1" applyAlignment="1">
      <alignment horizontal="center"/>
    </xf>
    <xf numFmtId="0" fontId="0" fillId="12" borderId="10" xfId="0" applyFill="1" applyBorder="1" applyAlignment="1">
      <alignment horizontal="center"/>
    </xf>
    <xf numFmtId="0" fontId="0" fillId="12" borderId="11" xfId="0" applyFill="1" applyBorder="1" applyAlignment="1">
      <alignment horizontal="center"/>
    </xf>
    <xf numFmtId="0" fontId="7" fillId="4" borderId="8" xfId="0" applyFont="1" applyFill="1" applyBorder="1" applyAlignment="1">
      <alignment horizontal="center" vertical="center" wrapText="1"/>
    </xf>
    <xf numFmtId="0" fontId="0" fillId="0" borderId="0" xfId="0" applyAlignment="1">
      <alignment horizontal="center" vertical="center" wrapText="1"/>
    </xf>
    <xf numFmtId="0" fontId="18" fillId="12" borderId="16" xfId="0" applyFont="1" applyFill="1" applyBorder="1" applyAlignment="1">
      <alignment horizontal="left" vertical="center" indent="2"/>
    </xf>
    <xf numFmtId="0" fontId="15" fillId="0" borderId="18" xfId="0" applyFont="1" applyBorder="1" applyAlignment="1">
      <alignment horizontal="left" vertical="center" indent="1"/>
    </xf>
    <xf numFmtId="0" fontId="15" fillId="0" borderId="9" xfId="0" applyFont="1" applyBorder="1" applyAlignment="1">
      <alignment horizontal="left" vertical="center" indent="1"/>
    </xf>
    <xf numFmtId="0" fontId="15" fillId="0" borderId="3" xfId="0" applyFont="1" applyBorder="1" applyAlignment="1">
      <alignment horizontal="left" vertical="center" indent="1"/>
    </xf>
    <xf numFmtId="0" fontId="15" fillId="0" borderId="18" xfId="0" applyFont="1" applyBorder="1" applyAlignment="1">
      <alignment horizontal="left" vertical="center" wrapText="1" indent="1"/>
    </xf>
    <xf numFmtId="0" fontId="15" fillId="0" borderId="9" xfId="0" applyFont="1" applyBorder="1" applyAlignment="1">
      <alignment horizontal="left" vertical="center" wrapText="1" indent="1"/>
    </xf>
    <xf numFmtId="0" fontId="15" fillId="0" borderId="3" xfId="0" applyFont="1" applyBorder="1" applyAlignment="1">
      <alignment horizontal="left" vertical="center" wrapText="1" indent="1"/>
    </xf>
    <xf numFmtId="0" fontId="7" fillId="5" borderId="14" xfId="0" applyFont="1" applyFill="1" applyBorder="1" applyAlignment="1">
      <alignment horizontal="center"/>
    </xf>
    <xf numFmtId="0" fontId="10" fillId="2" borderId="14" xfId="0" applyFont="1" applyFill="1" applyBorder="1" applyAlignment="1">
      <alignment horizontal="center" vertical="center" wrapText="1"/>
    </xf>
    <xf numFmtId="0" fontId="14" fillId="5" borderId="1" xfId="0" applyFont="1" applyFill="1" applyBorder="1" applyAlignment="1">
      <alignment horizontal="center" vertical="center"/>
    </xf>
    <xf numFmtId="0" fontId="8" fillId="6" borderId="6" xfId="0" applyFont="1" applyFill="1" applyBorder="1"/>
    <xf numFmtId="0" fontId="8" fillId="6" borderId="2" xfId="0" applyFont="1" applyFill="1" applyBorder="1"/>
    <xf numFmtId="0" fontId="20" fillId="16" borderId="12" xfId="0" applyFont="1" applyFill="1" applyBorder="1" applyAlignment="1">
      <alignment horizontal="left" vertical="center" indent="1"/>
    </xf>
    <xf numFmtId="0" fontId="0" fillId="16" borderId="27" xfId="0" applyFill="1" applyBorder="1" applyAlignment="1">
      <alignment horizontal="left" vertical="center" indent="1"/>
    </xf>
    <xf numFmtId="0" fontId="0" fillId="16" borderId="13" xfId="0" applyFill="1" applyBorder="1" applyAlignment="1">
      <alignment horizontal="left" vertical="center" indent="1"/>
    </xf>
    <xf numFmtId="0" fontId="20" fillId="14" borderId="29" xfId="0" applyFont="1" applyFill="1" applyBorder="1" applyAlignment="1">
      <alignment horizontal="left" vertical="center" indent="1"/>
    </xf>
    <xf numFmtId="0" fontId="20" fillId="14" borderId="32" xfId="0" applyFont="1" applyFill="1" applyBorder="1" applyAlignment="1">
      <alignment horizontal="left" vertical="center" indent="1"/>
    </xf>
    <xf numFmtId="0" fontId="20" fillId="14" borderId="30" xfId="0" applyFont="1" applyFill="1" applyBorder="1" applyAlignment="1">
      <alignment horizontal="left" vertical="center" indent="1"/>
    </xf>
    <xf numFmtId="0" fontId="19" fillId="7" borderId="29" xfId="0" applyFont="1" applyFill="1" applyBorder="1" applyAlignment="1">
      <alignment horizontal="left" vertical="center" wrapText="1" indent="1"/>
    </xf>
    <xf numFmtId="0" fontId="2" fillId="0" borderId="30" xfId="0" applyFont="1" applyBorder="1" applyAlignment="1">
      <alignment horizontal="left" vertical="center" wrapText="1" indent="1"/>
    </xf>
    <xf numFmtId="0" fontId="19" fillId="10" borderId="29" xfId="0" applyFont="1" applyFill="1" applyBorder="1" applyAlignment="1">
      <alignment horizontal="left" vertical="center" wrapText="1" indent="1"/>
    </xf>
    <xf numFmtId="0" fontId="20" fillId="16" borderId="25" xfId="0" applyFont="1" applyFill="1" applyBorder="1" applyAlignment="1">
      <alignment horizontal="left" vertical="center" indent="1"/>
    </xf>
    <xf numFmtId="0" fontId="0" fillId="16" borderId="31" xfId="0" applyFill="1" applyBorder="1" applyAlignment="1">
      <alignment horizontal="left" vertical="center" indent="1"/>
    </xf>
    <xf numFmtId="0" fontId="0" fillId="16" borderId="26" xfId="0" applyFill="1" applyBorder="1" applyAlignment="1">
      <alignment horizontal="left" vertical="center" indent="1"/>
    </xf>
    <xf numFmtId="0" fontId="18" fillId="17" borderId="21" xfId="0" applyFont="1" applyFill="1" applyBorder="1" applyAlignment="1">
      <alignment horizontal="center" vertical="center"/>
    </xf>
    <xf numFmtId="0" fontId="0" fillId="17" borderId="33" xfId="0" applyFill="1" applyBorder="1" applyAlignment="1">
      <alignment horizontal="center" vertical="center"/>
    </xf>
    <xf numFmtId="0" fontId="20" fillId="16" borderId="31" xfId="0" applyFont="1" applyFill="1" applyBorder="1" applyAlignment="1">
      <alignment horizontal="left" vertical="center" indent="1"/>
    </xf>
    <xf numFmtId="0" fontId="20" fillId="16" borderId="39" xfId="0" applyFont="1" applyFill="1" applyBorder="1" applyAlignment="1">
      <alignment horizontal="left" vertical="center" indent="1"/>
    </xf>
    <xf numFmtId="0" fontId="20" fillId="16" borderId="27" xfId="0" applyFont="1" applyFill="1" applyBorder="1" applyAlignment="1">
      <alignment horizontal="left" vertical="center" indent="1"/>
    </xf>
    <xf numFmtId="0" fontId="27" fillId="17" borderId="12" xfId="0" applyFont="1" applyFill="1" applyBorder="1" applyAlignment="1">
      <alignment horizontal="left" vertical="center" indent="1"/>
    </xf>
    <xf numFmtId="0" fontId="28" fillId="17" borderId="27" xfId="0" applyFont="1" applyFill="1" applyBorder="1" applyAlignment="1">
      <alignment horizontal="left" indent="1"/>
    </xf>
    <xf numFmtId="0" fontId="28" fillId="17" borderId="13" xfId="0" applyFont="1" applyFill="1" applyBorder="1" applyAlignment="1">
      <alignment horizontal="left" indent="1"/>
    </xf>
    <xf numFmtId="0" fontId="26" fillId="17" borderId="21" xfId="0" applyFont="1" applyFill="1" applyBorder="1" applyAlignment="1">
      <alignment horizontal="center" vertical="center"/>
    </xf>
    <xf numFmtId="0" fontId="0" fillId="0" borderId="33" xfId="0" applyBorder="1" applyAlignment="1">
      <alignment horizontal="center" vertical="center"/>
    </xf>
    <xf numFmtId="0" fontId="16" fillId="0" borderId="29" xfId="0" applyFont="1" applyBorder="1" applyAlignment="1">
      <alignment horizontal="left" vertical="center" wrapText="1" indent="1"/>
    </xf>
    <xf numFmtId="0" fontId="0" fillId="0" borderId="30" xfId="0" applyBorder="1" applyAlignment="1">
      <alignment horizontal="left" vertical="center" wrapText="1" indent="1"/>
    </xf>
    <xf numFmtId="0" fontId="20" fillId="16" borderId="44" xfId="0" applyFont="1" applyFill="1" applyBorder="1" applyAlignment="1">
      <alignment horizontal="left" vertical="center" indent="1"/>
    </xf>
    <xf numFmtId="0" fontId="20" fillId="16" borderId="45" xfId="0" applyFont="1" applyFill="1" applyBorder="1" applyAlignment="1">
      <alignment horizontal="left" vertical="center" indent="1"/>
    </xf>
    <xf numFmtId="0" fontId="20" fillId="16" borderId="46" xfId="0" applyFont="1" applyFill="1" applyBorder="1" applyAlignment="1">
      <alignment horizontal="left" vertical="center" indent="1"/>
    </xf>
    <xf numFmtId="0" fontId="27" fillId="17" borderId="21" xfId="0" applyFont="1" applyFill="1" applyBorder="1" applyAlignment="1">
      <alignment horizontal="center" vertical="center"/>
    </xf>
    <xf numFmtId="0" fontId="28" fillId="17" borderId="33" xfId="0" applyFont="1" applyFill="1" applyBorder="1" applyAlignment="1">
      <alignment horizontal="center" vertical="center"/>
    </xf>
    <xf numFmtId="0" fontId="19" fillId="0" borderId="29" xfId="0" applyFont="1" applyBorder="1" applyAlignment="1">
      <alignment horizontal="left" vertical="center" wrapText="1" indent="1"/>
    </xf>
    <xf numFmtId="0" fontId="27" fillId="18" borderId="12" xfId="0" applyFont="1" applyFill="1" applyBorder="1" applyAlignment="1">
      <alignment horizontal="left" vertical="center" indent="1"/>
    </xf>
    <xf numFmtId="0" fontId="27" fillId="18" borderId="13" xfId="0" applyFont="1" applyFill="1" applyBorder="1" applyAlignment="1">
      <alignment horizontal="left" vertical="center" indent="1"/>
    </xf>
    <xf numFmtId="0" fontId="18" fillId="18" borderId="21" xfId="0" applyFont="1" applyFill="1" applyBorder="1" applyAlignment="1">
      <alignment horizontal="center" vertical="center"/>
    </xf>
    <xf numFmtId="0" fontId="0" fillId="18" borderId="33" xfId="0" applyFill="1" applyBorder="1" applyAlignment="1">
      <alignment horizontal="center" vertical="center"/>
    </xf>
    <xf numFmtId="0" fontId="0" fillId="14" borderId="32" xfId="0" applyFill="1" applyBorder="1" applyAlignment="1">
      <alignment horizontal="left" vertical="center" indent="1"/>
    </xf>
    <xf numFmtId="0" fontId="0" fillId="14" borderId="30" xfId="0" applyFill="1" applyBorder="1" applyAlignment="1">
      <alignment horizontal="left" vertical="center" indent="1"/>
    </xf>
    <xf numFmtId="0" fontId="27" fillId="18" borderId="27" xfId="0" applyFont="1" applyFill="1" applyBorder="1" applyAlignment="1">
      <alignment horizontal="left" vertical="center" indent="1"/>
    </xf>
    <xf numFmtId="0" fontId="0" fillId="18" borderId="13" xfId="0" applyFill="1" applyBorder="1" applyAlignment="1">
      <alignment horizontal="left" vertical="center" indent="1"/>
    </xf>
    <xf numFmtId="0" fontId="18" fillId="14" borderId="29" xfId="0" applyFont="1" applyFill="1" applyBorder="1" applyAlignment="1">
      <alignment horizontal="left" vertical="center" indent="1"/>
    </xf>
    <xf numFmtId="0" fontId="16" fillId="14" borderId="32" xfId="0" applyFont="1" applyFill="1" applyBorder="1" applyAlignment="1">
      <alignment horizontal="left" vertical="center" indent="1"/>
    </xf>
    <xf numFmtId="0" fontId="16" fillId="14" borderId="30" xfId="0" applyFont="1" applyFill="1" applyBorder="1" applyAlignment="1">
      <alignment horizontal="left" vertical="center" indent="1"/>
    </xf>
    <xf numFmtId="0" fontId="0" fillId="14" borderId="30" xfId="0" applyFill="1" applyBorder="1" applyAlignment="1">
      <alignment horizontal="left" indent="1"/>
    </xf>
    <xf numFmtId="0" fontId="26" fillId="18" borderId="12" xfId="0" applyFont="1" applyFill="1" applyBorder="1" applyAlignment="1">
      <alignment horizontal="left" vertical="center" indent="1"/>
    </xf>
    <xf numFmtId="0" fontId="22" fillId="14" borderId="29" xfId="0" applyFont="1" applyFill="1" applyBorder="1" applyAlignment="1">
      <alignment horizontal="left" vertical="center" indent="1"/>
    </xf>
    <xf numFmtId="0" fontId="22" fillId="14" borderId="30" xfId="0" applyFont="1" applyFill="1" applyBorder="1" applyAlignment="1">
      <alignment horizontal="left" vertical="center" indent="1"/>
    </xf>
    <xf numFmtId="0" fontId="0" fillId="17" borderId="13" xfId="0" applyFill="1" applyBorder="1" applyAlignment="1">
      <alignment horizontal="left" vertical="center" indent="1"/>
    </xf>
    <xf numFmtId="0" fontId="20" fillId="16" borderId="35" xfId="0" applyFont="1" applyFill="1" applyBorder="1" applyAlignment="1">
      <alignment horizontal="left" vertical="center" indent="1"/>
    </xf>
    <xf numFmtId="0" fontId="20" fillId="16" borderId="16" xfId="0" applyFont="1" applyFill="1" applyBorder="1" applyAlignment="1">
      <alignment horizontal="left" vertical="center" indent="1"/>
    </xf>
    <xf numFmtId="0" fontId="20" fillId="16" borderId="40" xfId="0" applyFont="1" applyFill="1" applyBorder="1" applyAlignment="1">
      <alignment horizontal="left" vertical="center" indent="1"/>
    </xf>
    <xf numFmtId="0" fontId="27" fillId="17" borderId="27" xfId="0" applyFont="1" applyFill="1" applyBorder="1" applyAlignment="1">
      <alignment horizontal="left" vertical="center" indent="1"/>
    </xf>
    <xf numFmtId="0" fontId="27" fillId="17" borderId="13" xfId="0" applyFont="1" applyFill="1" applyBorder="1" applyAlignment="1">
      <alignment horizontal="left" vertical="center" indent="1"/>
    </xf>
    <xf numFmtId="0" fontId="0" fillId="0" borderId="27" xfId="0" applyBorder="1" applyAlignment="1">
      <alignment horizontal="left" vertical="center" indent="1"/>
    </xf>
    <xf numFmtId="0" fontId="0" fillId="0" borderId="13" xfId="0" applyBorder="1" applyAlignment="1">
      <alignment horizontal="left" vertical="center" indent="1"/>
    </xf>
    <xf numFmtId="0" fontId="0" fillId="0" borderId="32" xfId="0" applyBorder="1" applyAlignment="1">
      <alignment horizontal="left" indent="1"/>
    </xf>
    <xf numFmtId="0" fontId="0" fillId="0" borderId="30" xfId="0" applyBorder="1" applyAlignment="1">
      <alignment horizontal="left" indent="1"/>
    </xf>
    <xf numFmtId="0" fontId="20" fillId="16" borderId="48" xfId="0" applyFont="1" applyFill="1" applyBorder="1" applyAlignment="1">
      <alignment horizontal="left" vertical="center" indent="1"/>
    </xf>
    <xf numFmtId="0" fontId="20" fillId="16" borderId="41" xfId="0" applyFont="1" applyFill="1" applyBorder="1" applyAlignment="1">
      <alignment horizontal="left" vertical="center" indent="1"/>
    </xf>
    <xf numFmtId="0" fontId="20" fillId="16" borderId="52" xfId="0" applyFont="1" applyFill="1" applyBorder="1" applyAlignment="1">
      <alignment horizontal="left" vertical="center" indent="1"/>
    </xf>
    <xf numFmtId="0" fontId="18" fillId="17" borderId="33" xfId="0" applyFont="1" applyFill="1" applyBorder="1" applyAlignment="1">
      <alignment horizontal="center" vertical="center"/>
    </xf>
  </cellXfs>
  <cellStyles count="4">
    <cellStyle name="Normal" xfId="0" builtinId="0"/>
    <cellStyle name="Normal 2" xfId="1" xr:uid="{9ABE625D-F995-477E-A282-D5910E01B048}"/>
    <cellStyle name="Normal 3" xfId="2" xr:uid="{5A0C5531-353F-44BA-BA5D-D28C49DF3316}"/>
    <cellStyle name="Normal 4" xfId="3" xr:uid="{88368B2A-7ADB-41ED-A725-4ED410CB1C19}"/>
  </cellStyles>
  <dxfs count="0"/>
  <tableStyles count="0" defaultTableStyle="TableStyleMedium2" defaultPivotStyle="PivotStyleLight16"/>
  <colors>
    <mruColors>
      <color rgb="FFE2EFDA"/>
      <color rgb="FF004D44"/>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nedrive-global.kpmg.com/USERS/cfearon/Documents/Project%20management%20framewor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6.%20Projects\Start%20Mortgages\Regulatory%20Assessment%20Framewor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O Master"/>
      <sheetName val="Index"/>
      <sheetName val="Maturity"/>
      <sheetName val="1. Identify (figure)"/>
      <sheetName val="1(a) Capability"/>
      <sheetName val="1(b) Needs"/>
      <sheetName val="1(c) Scope"/>
      <sheetName val="1(d) "/>
      <sheetName val="PMO Activities By Process Group"/>
      <sheetName val="Snapshot-Assessment"/>
      <sheetName val="Heat Map"/>
      <sheetName val="2. Define "/>
      <sheetName val="3. Deliver"/>
      <sheetName val="4. Close"/>
      <sheetName val="Risk Matrix Explanation"/>
      <sheetName val="RAID Standards"/>
      <sheetName val="Dropdowns"/>
      <sheetName val="Drop Downs"/>
      <sheetName val="Sheet2"/>
      <sheetName val="Source"/>
      <sheetName val="Drop Down "/>
      <sheetName val="Data Validation"/>
      <sheetName val="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MO Activities By Process Group"/>
      <sheetName val="Assessment"/>
      <sheetName val="Heat Map"/>
      <sheetName val="Sheet3"/>
    </sheetNames>
    <sheetDataSet>
      <sheetData sheetId="0"/>
      <sheetData sheetId="1"/>
      <sheetData sheetId="2"/>
      <sheetData sheetId="3" refreshError="1"/>
      <sheetData sheetId="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ABF8F"/>
  </sheetPr>
  <dimension ref="A1:Y986"/>
  <sheetViews>
    <sheetView topLeftCell="A9" zoomScale="120" zoomScaleNormal="120" workbookViewId="0">
      <selection activeCell="B7" sqref="B7:E7"/>
    </sheetView>
  </sheetViews>
  <sheetFormatPr defaultColWidth="14.42578125" defaultRowHeight="15" customHeight="1" x14ac:dyDescent="0.25"/>
  <cols>
    <col min="1" max="1" width="20.28515625" customWidth="1"/>
    <col min="2" max="2" width="62.42578125" customWidth="1"/>
    <col min="3" max="3" width="21.85546875" customWidth="1"/>
    <col min="4" max="4" width="26.42578125" customWidth="1"/>
    <col min="5" max="5" width="22.85546875" customWidth="1"/>
    <col min="6" max="25" width="9.140625" customWidth="1"/>
  </cols>
  <sheetData>
    <row r="1" spans="1:25" ht="61.35" customHeight="1" x14ac:dyDescent="0.25">
      <c r="A1" s="136" t="s">
        <v>152</v>
      </c>
      <c r="B1" s="137"/>
      <c r="C1" s="137"/>
      <c r="D1" s="137"/>
      <c r="E1" s="137"/>
      <c r="F1" s="5"/>
      <c r="G1" s="5"/>
      <c r="H1" s="5"/>
      <c r="I1" s="5"/>
      <c r="J1" s="5"/>
      <c r="K1" s="5"/>
      <c r="L1" s="5"/>
      <c r="M1" s="5"/>
      <c r="N1" s="5"/>
      <c r="O1" s="5"/>
      <c r="P1" s="5"/>
      <c r="Q1" s="5"/>
      <c r="R1" s="5"/>
      <c r="S1" s="5"/>
      <c r="T1" s="5"/>
      <c r="U1" s="5"/>
      <c r="V1" s="5"/>
      <c r="W1" s="5"/>
      <c r="X1" s="5"/>
      <c r="Y1" s="5"/>
    </row>
    <row r="2" spans="1:25" ht="28.5" customHeight="1" x14ac:dyDescent="0.25">
      <c r="A2" s="41" t="s">
        <v>36</v>
      </c>
      <c r="B2" s="138" t="s">
        <v>37</v>
      </c>
      <c r="C2" s="138"/>
      <c r="D2" s="138"/>
      <c r="E2" s="138"/>
      <c r="F2" s="5"/>
      <c r="G2" s="5"/>
      <c r="H2" s="5"/>
      <c r="I2" s="5"/>
      <c r="J2" s="5"/>
      <c r="K2" s="5"/>
      <c r="L2" s="5"/>
      <c r="M2" s="5"/>
      <c r="N2" s="5"/>
      <c r="O2" s="5"/>
      <c r="P2" s="5"/>
      <c r="Q2" s="5"/>
      <c r="R2" s="5"/>
      <c r="S2" s="5"/>
      <c r="T2" s="5"/>
      <c r="U2" s="5"/>
      <c r="V2" s="5"/>
      <c r="W2" s="5"/>
      <c r="X2" s="5"/>
      <c r="Y2" s="5"/>
    </row>
    <row r="3" spans="1:25" ht="28.5" customHeight="1" x14ac:dyDescent="0.35">
      <c r="A3" s="145" t="s">
        <v>0</v>
      </c>
      <c r="B3" s="145"/>
      <c r="C3" s="145"/>
      <c r="D3" s="145"/>
      <c r="E3" s="145"/>
      <c r="F3" s="5"/>
      <c r="G3" s="5"/>
      <c r="H3" s="5"/>
      <c r="I3" s="5"/>
      <c r="J3" s="5"/>
      <c r="K3" s="5"/>
      <c r="L3" s="5"/>
      <c r="M3" s="5"/>
      <c r="N3" s="5"/>
      <c r="O3" s="5"/>
      <c r="P3" s="5"/>
      <c r="Q3" s="5"/>
      <c r="R3" s="5"/>
      <c r="S3" s="5"/>
      <c r="T3" s="5"/>
      <c r="U3" s="5"/>
      <c r="V3" s="5"/>
      <c r="W3" s="5"/>
      <c r="X3" s="5"/>
      <c r="Y3" s="5"/>
    </row>
    <row r="4" spans="1:25" ht="38.25" customHeight="1" x14ac:dyDescent="0.25">
      <c r="A4" s="38" t="s">
        <v>1</v>
      </c>
      <c r="B4" s="146" t="s">
        <v>160</v>
      </c>
      <c r="C4" s="146"/>
      <c r="D4" s="146"/>
      <c r="E4" s="146"/>
      <c r="F4" s="5"/>
      <c r="G4" s="5"/>
      <c r="H4" s="5"/>
      <c r="I4" s="5"/>
      <c r="J4" s="5"/>
      <c r="K4" s="5"/>
      <c r="L4" s="5"/>
      <c r="M4" s="5"/>
      <c r="N4" s="5"/>
      <c r="O4" s="5"/>
      <c r="P4" s="5"/>
      <c r="Q4" s="5"/>
      <c r="R4" s="5"/>
      <c r="S4" s="5"/>
      <c r="T4" s="5"/>
      <c r="U4" s="5"/>
      <c r="V4" s="5"/>
      <c r="W4" s="5"/>
      <c r="X4" s="5"/>
      <c r="Y4" s="5"/>
    </row>
    <row r="5" spans="1:25" ht="21.75" customHeight="1" thickBot="1" x14ac:dyDescent="0.3">
      <c r="A5" s="6"/>
      <c r="B5" s="1"/>
      <c r="C5" s="1"/>
      <c r="D5" s="4"/>
      <c r="E5" s="5"/>
      <c r="F5" s="5"/>
      <c r="G5" s="5"/>
      <c r="H5" s="5"/>
      <c r="I5" s="5"/>
      <c r="J5" s="5"/>
      <c r="K5" s="5"/>
      <c r="L5" s="5"/>
      <c r="M5" s="5"/>
      <c r="N5" s="5"/>
      <c r="O5" s="5"/>
      <c r="P5" s="5"/>
      <c r="Q5" s="5"/>
      <c r="R5" s="5"/>
      <c r="S5" s="5"/>
      <c r="T5" s="5"/>
      <c r="U5" s="5"/>
      <c r="V5" s="5"/>
      <c r="W5" s="5"/>
      <c r="X5" s="5"/>
      <c r="Y5" s="5"/>
    </row>
    <row r="6" spans="1:25" ht="39" customHeight="1" thickBot="1" x14ac:dyDescent="0.3">
      <c r="A6" s="147" t="s">
        <v>2</v>
      </c>
      <c r="B6" s="148"/>
      <c r="C6" s="148"/>
      <c r="D6" s="148"/>
      <c r="E6" s="149"/>
      <c r="F6" s="5"/>
      <c r="G6" s="5"/>
      <c r="H6" s="5"/>
      <c r="I6" s="5"/>
      <c r="J6" s="5"/>
      <c r="K6" s="5"/>
      <c r="L6" s="5"/>
      <c r="M6" s="5"/>
      <c r="N6" s="5"/>
      <c r="O6" s="5"/>
      <c r="P6" s="5"/>
      <c r="Q6" s="5"/>
      <c r="R6" s="5"/>
      <c r="S6" s="5"/>
      <c r="T6" s="5"/>
      <c r="U6" s="5"/>
      <c r="V6" s="5"/>
      <c r="W6" s="5"/>
      <c r="X6" s="5"/>
      <c r="Y6" s="5"/>
    </row>
    <row r="7" spans="1:25" ht="39" customHeight="1" x14ac:dyDescent="0.25">
      <c r="A7" s="2">
        <v>1</v>
      </c>
      <c r="B7" s="142" t="s">
        <v>90</v>
      </c>
      <c r="C7" s="143"/>
      <c r="D7" s="143"/>
      <c r="E7" s="144"/>
      <c r="F7" s="5"/>
      <c r="G7" s="5"/>
      <c r="H7" s="5"/>
      <c r="I7" s="5"/>
      <c r="J7" s="5"/>
      <c r="K7" s="5"/>
      <c r="L7" s="5"/>
      <c r="M7" s="5"/>
      <c r="N7" s="5"/>
      <c r="O7" s="5"/>
      <c r="P7" s="5"/>
      <c r="Q7" s="5"/>
      <c r="R7" s="5"/>
      <c r="S7" s="5"/>
      <c r="T7" s="5"/>
      <c r="U7" s="5"/>
      <c r="V7" s="5"/>
      <c r="W7" s="5"/>
      <c r="X7" s="5"/>
      <c r="Y7" s="5"/>
    </row>
    <row r="8" spans="1:25" ht="39" customHeight="1" x14ac:dyDescent="0.25">
      <c r="A8" s="10">
        <v>2</v>
      </c>
      <c r="B8" s="139" t="s">
        <v>64</v>
      </c>
      <c r="C8" s="140"/>
      <c r="D8" s="140"/>
      <c r="E8" s="141"/>
      <c r="F8" s="5"/>
      <c r="G8" s="5"/>
      <c r="H8" s="5"/>
      <c r="I8" s="5"/>
      <c r="J8" s="5"/>
      <c r="K8" s="5"/>
      <c r="L8" s="5"/>
      <c r="M8" s="5"/>
      <c r="N8" s="5"/>
      <c r="O8" s="5"/>
      <c r="P8" s="5"/>
      <c r="Q8" s="5"/>
      <c r="R8" s="5"/>
      <c r="S8" s="5"/>
      <c r="T8" s="5"/>
      <c r="U8" s="5"/>
      <c r="V8" s="5"/>
      <c r="W8" s="5"/>
      <c r="X8" s="5"/>
      <c r="Y8" s="5"/>
    </row>
    <row r="9" spans="1:25" ht="39" customHeight="1" x14ac:dyDescent="0.25">
      <c r="A9" s="37">
        <v>3</v>
      </c>
      <c r="B9" s="142" t="s">
        <v>151</v>
      </c>
      <c r="C9" s="143"/>
      <c r="D9" s="143"/>
      <c r="E9" s="144"/>
      <c r="F9" s="5"/>
      <c r="G9" s="5"/>
      <c r="H9" s="5"/>
      <c r="I9" s="5"/>
      <c r="J9" s="5"/>
      <c r="K9" s="5"/>
      <c r="L9" s="5"/>
      <c r="M9" s="5"/>
      <c r="N9" s="5"/>
      <c r="O9" s="5"/>
      <c r="P9" s="5"/>
      <c r="Q9" s="5"/>
      <c r="R9" s="5"/>
      <c r="S9" s="5"/>
      <c r="T9" s="5"/>
      <c r="U9" s="5"/>
      <c r="V9" s="5"/>
      <c r="W9" s="5"/>
      <c r="X9" s="5"/>
      <c r="Y9" s="5"/>
    </row>
    <row r="10" spans="1:25" ht="39" customHeight="1" x14ac:dyDescent="0.25">
      <c r="A10" s="8">
        <v>4</v>
      </c>
      <c r="B10" s="139" t="s">
        <v>65</v>
      </c>
      <c r="C10" s="140"/>
      <c r="D10" s="140"/>
      <c r="E10" s="141"/>
      <c r="F10" s="5"/>
      <c r="G10" s="5"/>
      <c r="H10" s="5"/>
      <c r="I10" s="5"/>
      <c r="J10" s="5"/>
      <c r="K10" s="5"/>
      <c r="L10" s="5"/>
      <c r="M10" s="5"/>
      <c r="N10" s="5"/>
      <c r="O10" s="5"/>
      <c r="P10" s="5"/>
      <c r="Q10" s="5"/>
      <c r="R10" s="5"/>
      <c r="S10" s="5"/>
      <c r="T10" s="5"/>
      <c r="U10" s="5"/>
      <c r="V10" s="5"/>
      <c r="W10" s="5"/>
      <c r="X10" s="5"/>
      <c r="Y10" s="5"/>
    </row>
    <row r="11" spans="1:25" ht="43.5" customHeight="1" x14ac:dyDescent="0.25">
      <c r="A11" s="37">
        <v>5</v>
      </c>
      <c r="B11" s="142" t="s">
        <v>66</v>
      </c>
      <c r="C11" s="143"/>
      <c r="D11" s="143"/>
      <c r="E11" s="144"/>
      <c r="F11" s="5"/>
      <c r="G11" s="5"/>
      <c r="H11" s="5"/>
      <c r="I11" s="5"/>
      <c r="J11" s="5"/>
      <c r="K11" s="5"/>
      <c r="L11" s="5"/>
      <c r="M11" s="5"/>
      <c r="N11" s="5"/>
      <c r="O11" s="5"/>
      <c r="P11" s="5"/>
      <c r="Q11" s="5"/>
      <c r="R11" s="5"/>
      <c r="S11" s="5"/>
      <c r="T11" s="5"/>
      <c r="U11" s="5"/>
      <c r="V11" s="5"/>
      <c r="W11" s="5"/>
      <c r="X11" s="5"/>
      <c r="Y11" s="5"/>
    </row>
    <row r="12" spans="1:25" ht="14.25" customHeight="1" x14ac:dyDescent="0.25">
      <c r="A12" s="4"/>
      <c r="B12" s="4"/>
      <c r="C12" s="4"/>
      <c r="D12" s="4"/>
      <c r="E12" s="5"/>
      <c r="F12" s="5"/>
      <c r="G12" s="5"/>
      <c r="H12" s="5"/>
      <c r="I12" s="5"/>
      <c r="J12" s="5"/>
      <c r="K12" s="5"/>
      <c r="L12" s="5"/>
      <c r="M12" s="5"/>
      <c r="N12" s="5"/>
      <c r="O12" s="5"/>
      <c r="P12" s="5"/>
      <c r="Q12" s="5"/>
      <c r="R12" s="5"/>
      <c r="S12" s="5"/>
      <c r="T12" s="5"/>
      <c r="U12" s="5"/>
      <c r="V12" s="5"/>
      <c r="W12" s="5"/>
      <c r="X12" s="5"/>
      <c r="Y12" s="5"/>
    </row>
    <row r="13" spans="1:25" ht="31.5" customHeight="1" thickBot="1" x14ac:dyDescent="0.3">
      <c r="A13" s="42"/>
      <c r="B13" s="5"/>
      <c r="C13" s="5"/>
      <c r="D13" s="5"/>
      <c r="E13" s="5"/>
      <c r="F13" s="5"/>
      <c r="G13" s="5"/>
      <c r="H13" s="5"/>
      <c r="I13" s="5"/>
      <c r="J13" s="5"/>
      <c r="K13" s="5"/>
      <c r="L13" s="5"/>
      <c r="M13" s="5"/>
      <c r="N13" s="5"/>
      <c r="O13" s="5"/>
      <c r="P13" s="5"/>
      <c r="Q13" s="5"/>
      <c r="R13" s="5"/>
      <c r="S13" s="5"/>
      <c r="T13" s="5"/>
      <c r="U13" s="5"/>
      <c r="V13" s="5"/>
      <c r="W13" s="5"/>
      <c r="X13" s="5"/>
      <c r="Y13" s="5"/>
    </row>
    <row r="14" spans="1:25" ht="31.5" customHeight="1" thickBot="1" x14ac:dyDescent="0.35">
      <c r="A14" s="39" t="s">
        <v>3</v>
      </c>
      <c r="B14" s="36"/>
      <c r="C14" s="40" t="s">
        <v>4</v>
      </c>
      <c r="D14" s="132"/>
      <c r="E14" s="133"/>
      <c r="F14" s="5"/>
      <c r="G14" s="5"/>
      <c r="H14" s="5"/>
      <c r="I14" s="5"/>
      <c r="J14" s="5"/>
      <c r="K14" s="5"/>
      <c r="L14" s="5"/>
      <c r="M14" s="5"/>
      <c r="N14" s="5"/>
      <c r="O14" s="5"/>
      <c r="P14" s="5"/>
      <c r="Q14" s="5"/>
      <c r="R14" s="5"/>
      <c r="S14" s="5"/>
      <c r="T14" s="5"/>
      <c r="U14" s="5"/>
      <c r="V14" s="5"/>
      <c r="W14" s="5"/>
      <c r="X14" s="5"/>
      <c r="Y14" s="5"/>
    </row>
    <row r="15" spans="1:25" ht="31.5" customHeight="1" thickBot="1" x14ac:dyDescent="0.35">
      <c r="A15" s="39" t="s">
        <v>5</v>
      </c>
      <c r="B15" s="36"/>
      <c r="C15" s="40" t="s">
        <v>6</v>
      </c>
      <c r="D15" s="132"/>
      <c r="E15" s="133"/>
      <c r="F15" s="5"/>
      <c r="G15" s="5"/>
      <c r="H15" s="5"/>
      <c r="I15" s="5"/>
      <c r="J15" s="5"/>
      <c r="K15" s="5"/>
      <c r="L15" s="5"/>
      <c r="M15" s="5"/>
      <c r="N15" s="5"/>
      <c r="O15" s="5"/>
      <c r="P15" s="5"/>
      <c r="Q15" s="5"/>
      <c r="R15" s="5"/>
      <c r="S15" s="5"/>
      <c r="T15" s="5"/>
      <c r="U15" s="5"/>
      <c r="V15" s="5"/>
      <c r="W15" s="5"/>
      <c r="X15" s="5"/>
      <c r="Y15" s="5"/>
    </row>
    <row r="16" spans="1:25" ht="31.5" customHeight="1" thickBot="1" x14ac:dyDescent="0.35">
      <c r="A16" s="39" t="s">
        <v>7</v>
      </c>
      <c r="B16" s="36"/>
      <c r="C16" s="39" t="s">
        <v>8</v>
      </c>
      <c r="D16" s="134"/>
      <c r="E16" s="135"/>
      <c r="F16" s="5"/>
      <c r="G16" s="5"/>
      <c r="H16" s="5"/>
      <c r="I16" s="5"/>
      <c r="J16" s="5"/>
      <c r="K16" s="5"/>
      <c r="L16" s="5"/>
      <c r="M16" s="5"/>
      <c r="N16" s="5"/>
      <c r="O16" s="5"/>
      <c r="P16" s="5"/>
      <c r="Q16" s="5"/>
      <c r="R16" s="5"/>
      <c r="S16" s="5"/>
      <c r="T16" s="5"/>
      <c r="U16" s="5"/>
      <c r="V16" s="5"/>
      <c r="W16" s="5"/>
      <c r="X16" s="5"/>
      <c r="Y16" s="5"/>
    </row>
    <row r="17" spans="1:25" ht="31.5" customHeight="1" thickBot="1" x14ac:dyDescent="0.35">
      <c r="A17" s="39" t="s">
        <v>9</v>
      </c>
      <c r="B17" s="128"/>
      <c r="C17" s="129"/>
      <c r="D17" s="130"/>
      <c r="E17" s="131"/>
      <c r="F17" s="5"/>
      <c r="G17" s="5"/>
      <c r="H17" s="5"/>
      <c r="I17" s="5"/>
      <c r="J17" s="5"/>
      <c r="K17" s="5"/>
      <c r="L17" s="5"/>
      <c r="M17" s="5"/>
      <c r="N17" s="5"/>
      <c r="O17" s="5"/>
      <c r="P17" s="5"/>
      <c r="Q17" s="5"/>
      <c r="R17" s="5"/>
      <c r="S17" s="5"/>
      <c r="T17" s="5"/>
      <c r="U17" s="5"/>
      <c r="V17" s="5"/>
      <c r="W17" s="5"/>
      <c r="X17" s="5"/>
      <c r="Y17" s="5"/>
    </row>
    <row r="18" spans="1:25" ht="50.25" customHeight="1" thickBot="1" x14ac:dyDescent="0.35">
      <c r="A18" s="39" t="s">
        <v>10</v>
      </c>
      <c r="B18" s="128"/>
      <c r="C18" s="129"/>
      <c r="D18" s="130"/>
      <c r="E18" s="131"/>
      <c r="F18" s="5"/>
      <c r="G18" s="5"/>
      <c r="H18" s="5"/>
      <c r="I18" s="5"/>
      <c r="J18" s="5"/>
      <c r="K18" s="5"/>
      <c r="L18" s="5"/>
      <c r="M18" s="5"/>
      <c r="N18" s="5"/>
      <c r="O18" s="5"/>
      <c r="P18" s="5"/>
      <c r="Q18" s="5"/>
      <c r="R18" s="5"/>
      <c r="S18" s="5"/>
      <c r="T18" s="5"/>
      <c r="U18" s="5"/>
      <c r="V18" s="5"/>
      <c r="W18" s="5"/>
      <c r="X18" s="5"/>
      <c r="Y18" s="5"/>
    </row>
    <row r="19" spans="1:25" ht="14.2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row>
    <row r="20" spans="1:25" ht="14.2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row>
    <row r="21" spans="1:25" ht="14.2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row>
    <row r="22" spans="1:25" ht="14.2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row>
    <row r="23" spans="1:25" ht="14.25" customHeight="1" x14ac:dyDescent="0.25">
      <c r="A23" s="5"/>
      <c r="B23" s="5"/>
      <c r="C23" s="5"/>
      <c r="D23" s="5"/>
      <c r="E23" s="5"/>
      <c r="F23" s="5"/>
      <c r="G23" s="5"/>
      <c r="H23" s="5"/>
      <c r="I23" s="5"/>
      <c r="J23" s="5"/>
      <c r="K23" s="5"/>
      <c r="L23" s="5"/>
      <c r="M23" s="5"/>
      <c r="N23" s="5"/>
      <c r="O23" s="5"/>
      <c r="P23" s="5"/>
      <c r="Q23" s="5"/>
      <c r="R23" s="5"/>
      <c r="S23" s="5"/>
      <c r="T23" s="5"/>
      <c r="U23" s="5"/>
      <c r="V23" s="5"/>
      <c r="W23" s="5"/>
      <c r="X23" s="5"/>
      <c r="Y23" s="5"/>
    </row>
    <row r="24" spans="1:25" ht="14.25" customHeight="1" x14ac:dyDescent="0.25">
      <c r="A24" s="5"/>
      <c r="B24" s="5"/>
      <c r="C24" s="5"/>
      <c r="D24" s="5"/>
      <c r="E24" s="5"/>
      <c r="F24" s="5"/>
      <c r="G24" s="5"/>
      <c r="H24" s="5"/>
      <c r="I24" s="5"/>
      <c r="J24" s="5"/>
      <c r="K24" s="5"/>
      <c r="L24" s="5"/>
      <c r="M24" s="5"/>
      <c r="N24" s="5"/>
      <c r="O24" s="5"/>
      <c r="P24" s="5"/>
      <c r="Q24" s="5"/>
      <c r="R24" s="5"/>
      <c r="S24" s="5"/>
      <c r="T24" s="5"/>
      <c r="U24" s="5"/>
      <c r="V24" s="5"/>
      <c r="W24" s="5"/>
      <c r="X24" s="5"/>
      <c r="Y24" s="5"/>
    </row>
    <row r="25" spans="1:25" ht="14.2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row>
    <row r="26" spans="1:25" ht="14.2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row>
    <row r="27" spans="1:25" ht="14.25"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row>
    <row r="28" spans="1:25" ht="14.25" customHeight="1" x14ac:dyDescent="0.25">
      <c r="A28" s="5"/>
      <c r="B28" s="5"/>
      <c r="C28" s="5"/>
      <c r="D28" s="5"/>
      <c r="E28" s="5"/>
      <c r="F28" s="5"/>
      <c r="G28" s="5"/>
      <c r="H28" s="5"/>
      <c r="I28" s="5"/>
      <c r="J28" s="5"/>
      <c r="K28" s="5"/>
      <c r="L28" s="5"/>
      <c r="M28" s="5"/>
      <c r="N28" s="5"/>
      <c r="O28" s="5"/>
      <c r="P28" s="5"/>
      <c r="Q28" s="5"/>
      <c r="R28" s="5"/>
      <c r="S28" s="5"/>
      <c r="T28" s="5"/>
      <c r="U28" s="5"/>
      <c r="V28" s="5"/>
      <c r="W28" s="5"/>
      <c r="X28" s="5"/>
      <c r="Y28" s="5"/>
    </row>
    <row r="29" spans="1:25" ht="14.25" customHeight="1" x14ac:dyDescent="0.25">
      <c r="A29" s="5"/>
      <c r="B29" s="5"/>
      <c r="C29" s="5"/>
      <c r="D29" s="5"/>
      <c r="E29" s="5"/>
      <c r="F29" s="5"/>
      <c r="G29" s="5"/>
      <c r="H29" s="5"/>
      <c r="I29" s="5"/>
      <c r="J29" s="5"/>
      <c r="K29" s="5"/>
      <c r="L29" s="5"/>
      <c r="M29" s="5"/>
      <c r="N29" s="5"/>
      <c r="O29" s="5"/>
      <c r="P29" s="5"/>
      <c r="Q29" s="5"/>
      <c r="R29" s="5"/>
      <c r="S29" s="5"/>
      <c r="T29" s="5"/>
      <c r="U29" s="5"/>
      <c r="V29" s="5"/>
      <c r="W29" s="5"/>
      <c r="X29" s="5"/>
      <c r="Y29" s="5"/>
    </row>
    <row r="30" spans="1:25" ht="14.25" customHeight="1" x14ac:dyDescent="0.25">
      <c r="A30" s="5"/>
      <c r="B30" s="5"/>
      <c r="C30" s="5"/>
      <c r="D30" s="5"/>
      <c r="E30" s="5"/>
      <c r="F30" s="5"/>
      <c r="G30" s="5"/>
      <c r="H30" s="5"/>
      <c r="I30" s="5"/>
      <c r="J30" s="5"/>
      <c r="K30" s="5"/>
      <c r="L30" s="5"/>
      <c r="M30" s="5"/>
      <c r="N30" s="5"/>
      <c r="O30" s="5"/>
      <c r="P30" s="5"/>
      <c r="Q30" s="5"/>
      <c r="R30" s="5"/>
      <c r="S30" s="5"/>
      <c r="T30" s="5"/>
      <c r="U30" s="5"/>
      <c r="V30" s="5"/>
      <c r="W30" s="5"/>
      <c r="X30" s="5"/>
      <c r="Y30" s="5"/>
    </row>
    <row r="31" spans="1:25" ht="14.25" customHeight="1" x14ac:dyDescent="0.25">
      <c r="A31" s="5"/>
      <c r="B31" s="5"/>
      <c r="C31" s="5"/>
      <c r="D31" s="5"/>
      <c r="E31" s="5"/>
      <c r="F31" s="5"/>
      <c r="G31" s="5"/>
      <c r="H31" s="5"/>
      <c r="I31" s="5"/>
      <c r="J31" s="5"/>
      <c r="K31" s="5"/>
      <c r="L31" s="5"/>
      <c r="M31" s="5"/>
      <c r="N31" s="5"/>
      <c r="O31" s="5"/>
      <c r="P31" s="5"/>
      <c r="Q31" s="5"/>
      <c r="R31" s="5"/>
      <c r="S31" s="5"/>
      <c r="T31" s="5"/>
      <c r="U31" s="5"/>
      <c r="V31" s="5"/>
      <c r="W31" s="5"/>
      <c r="X31" s="5"/>
      <c r="Y31" s="5"/>
    </row>
    <row r="32" spans="1:25" ht="14.25" customHeight="1" x14ac:dyDescent="0.25">
      <c r="A32" s="5"/>
      <c r="B32" s="5"/>
      <c r="C32" s="5"/>
      <c r="D32" s="5"/>
      <c r="E32" s="5"/>
      <c r="F32" s="5"/>
      <c r="G32" s="5"/>
      <c r="H32" s="5"/>
      <c r="I32" s="5"/>
      <c r="J32" s="5"/>
      <c r="K32" s="5"/>
      <c r="L32" s="5"/>
      <c r="M32" s="5"/>
      <c r="N32" s="5"/>
      <c r="O32" s="5"/>
      <c r="P32" s="5"/>
      <c r="Q32" s="5"/>
      <c r="R32" s="5"/>
      <c r="S32" s="5"/>
      <c r="T32" s="5"/>
      <c r="U32" s="5"/>
      <c r="V32" s="5"/>
      <c r="W32" s="5"/>
      <c r="X32" s="5"/>
      <c r="Y32" s="5"/>
    </row>
    <row r="33" spans="1:25" ht="14.2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row>
    <row r="34" spans="1:25" ht="14.25"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row>
    <row r="35" spans="1:25" ht="14.2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row>
    <row r="36" spans="1:25" ht="14.25" customHeight="1" x14ac:dyDescent="0.25">
      <c r="A36" s="5"/>
      <c r="B36" s="5"/>
      <c r="C36" s="5"/>
      <c r="D36" s="5"/>
      <c r="E36" s="5"/>
      <c r="F36" s="5"/>
      <c r="G36" s="5"/>
      <c r="H36" s="5"/>
      <c r="I36" s="5"/>
      <c r="J36" s="5"/>
      <c r="K36" s="5"/>
      <c r="L36" s="5"/>
      <c r="M36" s="5"/>
      <c r="N36" s="5"/>
      <c r="O36" s="5"/>
      <c r="P36" s="5"/>
      <c r="Q36" s="5"/>
      <c r="R36" s="5"/>
      <c r="S36" s="5"/>
      <c r="T36" s="5"/>
      <c r="U36" s="5"/>
      <c r="V36" s="5"/>
      <c r="W36" s="5"/>
      <c r="X36" s="5"/>
      <c r="Y36" s="5"/>
    </row>
    <row r="37" spans="1:25" ht="14.2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row>
    <row r="38" spans="1:25" ht="14.25" customHeight="1" x14ac:dyDescent="0.25">
      <c r="A38" s="5"/>
      <c r="B38" s="5"/>
      <c r="C38" s="5"/>
      <c r="D38" s="5"/>
      <c r="E38" s="5"/>
      <c r="F38" s="5"/>
      <c r="G38" s="5"/>
      <c r="H38" s="5"/>
      <c r="I38" s="5"/>
      <c r="J38" s="5"/>
      <c r="K38" s="5"/>
      <c r="L38" s="5"/>
      <c r="M38" s="5"/>
      <c r="N38" s="5"/>
      <c r="O38" s="5"/>
      <c r="P38" s="5"/>
      <c r="Q38" s="5"/>
      <c r="R38" s="5"/>
      <c r="S38" s="5"/>
      <c r="T38" s="5"/>
      <c r="U38" s="5"/>
      <c r="V38" s="5"/>
      <c r="W38" s="5"/>
      <c r="X38" s="5"/>
      <c r="Y38" s="5"/>
    </row>
    <row r="39" spans="1:25" ht="14.25" customHeight="1" x14ac:dyDescent="0.25">
      <c r="A39" s="5"/>
      <c r="B39" s="5"/>
      <c r="C39" s="5"/>
      <c r="D39" s="5"/>
      <c r="E39" s="5"/>
      <c r="F39" s="5"/>
      <c r="G39" s="5"/>
      <c r="H39" s="5"/>
      <c r="I39" s="5"/>
      <c r="J39" s="5"/>
      <c r="K39" s="5"/>
      <c r="L39" s="5"/>
      <c r="M39" s="5"/>
      <c r="N39" s="5"/>
      <c r="O39" s="5"/>
      <c r="P39" s="5"/>
      <c r="Q39" s="5"/>
      <c r="R39" s="5"/>
      <c r="S39" s="5"/>
      <c r="T39" s="5"/>
      <c r="U39" s="5"/>
      <c r="V39" s="5"/>
      <c r="W39" s="5"/>
      <c r="X39" s="5"/>
      <c r="Y39" s="5"/>
    </row>
    <row r="40" spans="1:25" ht="14.2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row>
    <row r="41" spans="1:25" ht="14.2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row>
    <row r="42" spans="1:25" ht="14.2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row>
    <row r="43" spans="1:25" ht="14.2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row>
    <row r="44" spans="1:25" ht="14.2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row>
    <row r="45" spans="1:25" ht="14.2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row>
    <row r="46" spans="1:25" ht="14.2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row>
    <row r="47" spans="1:25" ht="14.2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row>
    <row r="48" spans="1:25" ht="14.2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row>
    <row r="49" spans="1:25" ht="14.2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row>
    <row r="50" spans="1:25" ht="14.2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row>
    <row r="51" spans="1:25" ht="14.2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row>
    <row r="52" spans="1:25" ht="14.2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row>
    <row r="53" spans="1:25" ht="14.2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row>
    <row r="54" spans="1:25" ht="14.2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row>
    <row r="55" spans="1:25" ht="14.2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row>
    <row r="56" spans="1:25" ht="14.2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row>
    <row r="57" spans="1:25" ht="14.2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row>
    <row r="58" spans="1:25" ht="14.2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row>
    <row r="59" spans="1:25" ht="14.2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row>
    <row r="60" spans="1:25" ht="14.2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row>
    <row r="61" spans="1:25" ht="14.2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row>
    <row r="62" spans="1:25" ht="14.2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row>
    <row r="63" spans="1:25" ht="14.2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row>
    <row r="64" spans="1:25" ht="14.2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row>
    <row r="65" spans="1:25" ht="14.2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row>
    <row r="66" spans="1:25" ht="14.2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row>
    <row r="67" spans="1:25" ht="14.2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row>
    <row r="68" spans="1:25" ht="14.2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row>
    <row r="69" spans="1:25" ht="14.2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row>
    <row r="70" spans="1:25" ht="14.2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row>
    <row r="71" spans="1:25" ht="14.2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row>
    <row r="72" spans="1:25" ht="14.2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row>
    <row r="73" spans="1:25" ht="14.2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row>
    <row r="74" spans="1:25" ht="14.2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row>
    <row r="75" spans="1:25" ht="14.2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row>
    <row r="76" spans="1:25" ht="14.2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row>
    <row r="77" spans="1:25" ht="14.2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row>
    <row r="78" spans="1:25" ht="14.2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row>
    <row r="79" spans="1:25" ht="14.2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row>
    <row r="80" spans="1:25" ht="14.2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row>
    <row r="81" spans="1:25" ht="14.2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row>
    <row r="82" spans="1:25" ht="14.2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row>
    <row r="83" spans="1:25" ht="14.2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row>
    <row r="84" spans="1:25" ht="14.2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row>
    <row r="85" spans="1:25" ht="14.2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row>
    <row r="86" spans="1:25" ht="14.2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row>
    <row r="87" spans="1:25" ht="14.2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row>
    <row r="88" spans="1:25" ht="14.2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row>
    <row r="89" spans="1:25" ht="14.2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row>
    <row r="90" spans="1:25" ht="14.2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row>
    <row r="91" spans="1:25" ht="14.2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row>
    <row r="92" spans="1:25" ht="14.2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row>
    <row r="93" spans="1:25" ht="14.2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row>
    <row r="94" spans="1:25" ht="14.2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row>
    <row r="95" spans="1:25" ht="14.2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row>
    <row r="96" spans="1:25" ht="14.2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row>
    <row r="97" spans="1:25" ht="14.2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row>
    <row r="98" spans="1:25" ht="14.2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row>
    <row r="99" spans="1:25" ht="14.2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row>
    <row r="100" spans="1:25" ht="14.2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spans="1:25" ht="14.2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spans="1:25" ht="14.2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spans="1:25" ht="14.2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spans="1:25" ht="14.2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spans="1:25" ht="14.2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spans="1:25" ht="14.2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spans="1:25" ht="14.2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spans="1:25" ht="14.2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spans="1:25" ht="14.2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spans="1:25" ht="14.2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spans="1:25" ht="14.2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spans="1:25" ht="14.2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spans="1:25" ht="14.2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spans="1:25" ht="14.2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spans="1:25" ht="14.2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spans="1:25" ht="14.2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spans="1:25" ht="14.2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spans="1:25" ht="14.2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spans="1:25" ht="14.2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spans="1:25" ht="14.2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14.2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14.2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spans="1:25" ht="14.2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spans="1:25" ht="14.2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spans="1:25" ht="14.2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spans="1:25" ht="14.2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spans="1:25" ht="14.2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spans="1:25" ht="14.2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spans="1:25" ht="14.2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spans="1:25" ht="14.2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spans="1:25" ht="14.2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spans="1:25" ht="14.2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spans="1:25" ht="14.2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spans="1:25" ht="14.2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spans="1:25" ht="14.2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spans="1:25" ht="14.2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spans="1:25" ht="14.2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spans="1:25" ht="14.2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spans="1:25" ht="14.2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spans="1:25" ht="14.2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spans="1:25" ht="14.2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spans="1:25" ht="14.2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spans="1:25" ht="14.2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spans="1:25" ht="14.2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spans="1:25" ht="14.2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spans="1:25" ht="14.2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4.2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4.2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4.2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4.2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4.2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4.2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4.2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4.2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4.2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4.2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4.2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4.2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4.2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4.2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4.2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4.2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4.2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4.2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4.2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4.2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4.2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4.2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4.2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4.2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4.2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4.2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4.2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4.2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4.2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4.2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4.2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4.2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4.2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4.2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4.2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4.2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4.2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4.2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4.2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4.2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4.2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4.2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4.2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4.2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4.2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4.2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4.2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4.2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4.2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4.2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4.2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4.2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4.2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4.2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4.2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4.2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4.2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4.2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4.2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4.2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4.2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4.2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4.2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4.2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4.2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4.2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4.2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4.2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4.2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4.2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4.2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4.2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4.2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4.2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4.2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4.2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4.2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4.2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4.2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4.2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4.2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4.2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4.2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4.2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4.2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4.2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4.2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4.2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4.2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4.2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4.2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4.2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4.2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4.2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4.2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4.2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4.2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4.2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4.2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4.2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4.2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4.2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4.2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4.2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4.2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4.2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4.2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4.2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4.2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4.2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4.2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4.2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4.2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4.2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4.2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4.2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4.2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4.2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4.2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4.2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4.2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4.2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4.2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4.2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4.2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4.2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4.2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4.2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4.2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4.2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4.2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4.2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4.2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4.2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4.2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4.2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4.2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4.2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4.2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4.2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4.2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4.2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4.2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4.2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4.2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4.2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4.2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4.2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4.2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4.2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4.2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4.2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4.2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4.2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4.2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4.2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4.2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4.2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4.2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4.2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4.2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4.2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4.2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4.2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4.2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4.2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4.2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4.2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4.2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4.2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4.2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4.2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4.2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4.2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4.2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4.2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4.2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4.2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4.2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4.2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4.2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4.2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4.2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4.2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4.2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4.2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4.2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4.2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4.2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4.2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4.2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4.2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4.2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4.2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4.2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4.2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4.2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4.2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4.2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4.2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4.2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4.2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4.2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4.2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4.2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4.2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4.2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4.2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4.2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4.2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4.2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4.2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4.2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4.2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4.2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4.2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4.2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4.2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4.2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4.2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4.2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4.2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4.2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4.2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4.2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4.2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4.2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4.2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4.2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4.2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4.2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4.2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4.2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4.2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4.2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4.2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4.2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4.2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4.2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4.2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4.2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4.2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4.2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4.2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4.2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4.2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4.2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4.2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4.2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4.2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4.2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4.2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4.2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4.2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4.2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4.2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4.2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4.2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4.2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4.2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4.2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4.2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4.2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4.2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4.2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4.2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4.2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4.2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4.2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4.2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4.2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4.2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4.2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4.2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4.2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4.2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4.2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4.2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4.2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4.2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4.2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4.2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4.2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4.2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4.2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4.2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4.2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4.2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4.2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4.2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4.2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4.2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4.2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4.2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4.2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4.2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4.2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4.2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4.2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4.2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4.2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4.2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4.2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4.2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4.2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4.2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4.2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4.2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4.2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4.2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4.2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4.2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4.2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4.2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4.2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4.2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4.2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4.2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4.2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4.2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4.2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4.2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4.2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4.2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4.2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4.2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4.2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4.2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4.2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4.2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4.2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4.2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4.2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4.2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4.2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4.2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4.2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4.2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4.2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4.2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4.2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4.2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4.2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4.2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4.2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4.2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4.2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4.2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4.2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4.2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4.2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4.2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4.2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4.2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4.2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4.2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4.2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4.2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4.2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4.2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4.2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4.2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4.2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4.2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4.2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4.2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4.2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4.2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4.2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4.2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4.2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4.2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4.2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4.2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4.2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4.2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4.2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4.2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4.2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4.2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4.2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4.2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4.2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4.2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4.2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4.2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4.2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4.2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4.2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4.2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4.2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4.2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4.2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4.2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4.2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4.2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4.2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4.2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4.2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4.2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4.2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4.2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4.2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4.2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4.2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4.2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4.2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4.2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4.2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4.2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4.2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4.2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4.2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4.2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4.2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4.2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4.2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4.2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4.2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4.2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4.2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4.2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4.2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4.2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4.2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4.2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4.2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4.2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4.2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4.2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4.2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4.2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4.2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4.2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4.2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4.2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4.2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4.2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4.2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4.2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4.2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4.2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4.2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4.2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4.2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4.2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4.2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4.2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4.2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4.2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4.2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4.2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4.2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4.2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4.2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4.2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4.2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4.2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4.2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4.2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4.2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4.2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4.2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4.2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4.2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4.2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4.2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4.2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4.2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4.2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4.2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4.2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4.2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4.2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4.2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4.2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4.2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4.2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4.2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4.2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4.2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4.2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4.2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4.2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4.2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4.2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4.2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4.2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4.2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4.2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4.2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4.2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4.2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4.2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4.2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4.2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4.2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4.2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4.2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4.2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4.2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4.2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4.2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4.2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4.2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4.2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4.2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4.2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4.2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4.2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4.2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4.2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4.2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4.2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4.2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4.2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4.2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4.2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4.2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4.2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4.2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4.2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4.2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4.2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4.2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4.2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4.2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4.2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4.2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4.2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4.2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4.2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4.2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4.2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4.2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4.2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4.2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4.2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4.2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4.2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4.2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4.2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4.2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4.2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4.2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4.2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4.2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4.2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4.2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4.2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4.2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4.2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4.2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4.2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4.2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4.2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4.2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4.2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4.2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4.2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4.2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4.2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4.2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4.2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4.2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4.2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4.2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4.2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4.2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4.2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4.2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4.2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4.2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4.2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4.2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4.2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4.2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4.2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4.2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4.2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4.2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4.2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4.2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4.2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4.2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4.2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4.2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4.2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4.2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4.2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4.2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4.2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4.2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4.2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4.2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4.2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4.2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4.2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4.2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4.2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4.2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4.2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4.2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4.2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4.2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4.2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4.2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4.2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4.2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4.2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4.2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4.2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4.2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4.2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4.2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4.2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4.2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4.2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4.2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4.2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4.2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4.2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4.2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4.2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4.2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4.2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4.2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4.2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4.2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4.2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4.2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4.2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4.2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4.2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4.2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4.2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4.2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4.2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4.2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4.2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4.2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4.2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4.2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4.2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4.2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4.2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4.2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4.2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4.2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4.2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4.2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4.2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4.2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4.2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4.2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4.2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4.2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4.2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4.2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4.2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4.2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4.2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4.2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4.2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4.2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4.2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4.2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4.2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4.2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4.2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4.2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4.2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4.2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4.2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4.2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4.2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4.2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4.2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4.2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4.2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4.2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4.2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4.2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4.2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4.2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4.2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4.2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4.2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4.2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4.2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4.2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4.2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4.2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4.2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4.2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4.2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4.2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4.2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4.2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4.2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4.2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4.2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4.2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4.2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4.2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4.2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4.2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4.2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4.2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4.2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4.2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4.2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4.2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4.2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4.2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4.2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4.2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4.2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4.2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4.2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4.2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4.2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4.2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4.2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4.2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4.2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4.2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4.2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4.2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4.2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4.2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4.2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4.2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4.2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4.2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4.2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4.2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4.2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4.2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4.2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4.2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4.2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4.2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4.2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4.2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4.2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4.2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4.2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4.2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4.2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4.2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4.2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4.2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4.2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4.2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4.2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4.2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4.2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4.2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4.2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4.2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4.2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4.2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4.2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4.2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4.2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4.2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4.2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4.2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4.2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4.2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4.2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4.2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4.2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4.2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4.2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4.2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4.2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4.2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4.2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4.2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4.2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4.2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4.2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4.2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4.2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4.2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4.2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4.2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4.2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4.2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4.2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4.2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4.2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4.2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4.2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4.2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4.2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4.2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4.2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4.2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4.2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4.2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4.2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4.2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4.2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4.2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4.2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4.2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4.2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4.2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4.2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4.2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4.2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4.2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4.2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4.2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4.2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4.2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4.2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4.2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4.2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4.2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4.2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4.2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4.2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4.2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4.2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4.2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4.2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4.2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4.2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4.2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4.2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4.2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4.2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4.2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4.2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4.2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5" customHeight="1" x14ac:dyDescent="0.25">
      <c r="A986" s="5"/>
      <c r="B986" s="5"/>
      <c r="C986" s="5"/>
      <c r="D986" s="5"/>
      <c r="E986" s="5"/>
    </row>
  </sheetData>
  <mergeCells count="15">
    <mergeCell ref="B18:E18"/>
    <mergeCell ref="D15:E15"/>
    <mergeCell ref="D16:E16"/>
    <mergeCell ref="A1:E1"/>
    <mergeCell ref="B2:E2"/>
    <mergeCell ref="B8:E8"/>
    <mergeCell ref="B17:E17"/>
    <mergeCell ref="B10:E10"/>
    <mergeCell ref="B11:E11"/>
    <mergeCell ref="B7:E7"/>
    <mergeCell ref="D14:E14"/>
    <mergeCell ref="B9:E9"/>
    <mergeCell ref="A3:E3"/>
    <mergeCell ref="B4:E4"/>
    <mergeCell ref="A6:E6"/>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4D44"/>
  </sheetPr>
  <dimension ref="B1:H1000"/>
  <sheetViews>
    <sheetView workbookViewId="0"/>
  </sheetViews>
  <sheetFormatPr defaultColWidth="14.42578125" defaultRowHeight="15" customHeight="1" x14ac:dyDescent="0.25"/>
  <cols>
    <col min="1" max="1" width="8.42578125" customWidth="1"/>
    <col min="2" max="2" width="38.42578125" customWidth="1"/>
    <col min="3" max="26" width="8.42578125" customWidth="1"/>
  </cols>
  <sheetData>
    <row r="1" spans="2:8" ht="14.25" customHeight="1" x14ac:dyDescent="0.25"/>
    <row r="2" spans="2:8" ht="14.25" customHeight="1" x14ac:dyDescent="0.25">
      <c r="B2" s="7" t="s">
        <v>11</v>
      </c>
      <c r="F2" s="7" t="s">
        <v>12</v>
      </c>
      <c r="H2" s="3" t="b">
        <v>1</v>
      </c>
    </row>
    <row r="3" spans="2:8" ht="14.25" customHeight="1" x14ac:dyDescent="0.25">
      <c r="B3" s="7" t="s">
        <v>13</v>
      </c>
      <c r="F3" s="7" t="s">
        <v>14</v>
      </c>
    </row>
    <row r="4" spans="2:8" ht="14.25" customHeight="1" x14ac:dyDescent="0.25">
      <c r="B4" s="7" t="s">
        <v>15</v>
      </c>
    </row>
    <row r="5" spans="2:8" ht="14.25" customHeight="1" x14ac:dyDescent="0.25">
      <c r="B5" s="7" t="s">
        <v>16</v>
      </c>
    </row>
    <row r="6" spans="2:8" ht="14.25" customHeight="1" x14ac:dyDescent="0.25">
      <c r="B6" s="7" t="s">
        <v>17</v>
      </c>
    </row>
    <row r="7" spans="2:8" ht="14.25" customHeight="1" x14ac:dyDescent="0.25">
      <c r="B7" s="7" t="s">
        <v>18</v>
      </c>
    </row>
    <row r="8" spans="2:8" ht="14.25" customHeight="1" x14ac:dyDescent="0.25">
      <c r="B8" s="7" t="s">
        <v>19</v>
      </c>
    </row>
    <row r="9" spans="2:8" ht="14.25" customHeight="1" x14ac:dyDescent="0.25">
      <c r="B9" s="7" t="s">
        <v>20</v>
      </c>
    </row>
    <row r="10" spans="2:8" ht="14.25" customHeight="1" x14ac:dyDescent="0.25">
      <c r="B10" s="7" t="s">
        <v>21</v>
      </c>
    </row>
    <row r="11" spans="2:8" ht="14.25" customHeight="1" x14ac:dyDescent="0.25">
      <c r="B11" s="7" t="s">
        <v>22</v>
      </c>
    </row>
    <row r="12" spans="2:8" ht="14.25" customHeight="1" x14ac:dyDescent="0.25">
      <c r="B12" s="7" t="s">
        <v>23</v>
      </c>
    </row>
    <row r="13" spans="2:8" ht="14.25" customHeight="1" x14ac:dyDescent="0.25">
      <c r="B13" s="7" t="s">
        <v>24</v>
      </c>
    </row>
    <row r="14" spans="2:8" ht="14.25" customHeight="1" x14ac:dyDescent="0.25">
      <c r="B14" s="7" t="s">
        <v>25</v>
      </c>
    </row>
    <row r="15" spans="2:8" ht="14.25" customHeight="1" x14ac:dyDescent="0.25">
      <c r="B15" s="7" t="s">
        <v>26</v>
      </c>
    </row>
    <row r="16" spans="2:8" ht="14.25" customHeight="1" x14ac:dyDescent="0.25">
      <c r="B16" s="7" t="s">
        <v>27</v>
      </c>
    </row>
    <row r="17" spans="2:2" ht="14.25" customHeight="1" x14ac:dyDescent="0.25">
      <c r="B17" s="7" t="s">
        <v>28</v>
      </c>
    </row>
    <row r="18" spans="2:2" ht="14.25" customHeight="1" x14ac:dyDescent="0.25">
      <c r="B18" s="7" t="s">
        <v>29</v>
      </c>
    </row>
    <row r="19" spans="2:2" ht="14.25" customHeight="1" x14ac:dyDescent="0.25">
      <c r="B19" s="7" t="s">
        <v>30</v>
      </c>
    </row>
    <row r="20" spans="2:2" ht="14.25" customHeight="1" x14ac:dyDescent="0.25">
      <c r="B20" s="7" t="s">
        <v>31</v>
      </c>
    </row>
    <row r="21" spans="2:2" ht="14.25" customHeight="1" x14ac:dyDescent="0.25">
      <c r="B21" s="7" t="s">
        <v>32</v>
      </c>
    </row>
    <row r="22" spans="2:2" ht="14.25" customHeight="1" x14ac:dyDescent="0.25">
      <c r="B22" s="7" t="s">
        <v>33</v>
      </c>
    </row>
    <row r="23" spans="2:2" ht="14.25" customHeight="1" x14ac:dyDescent="0.25">
      <c r="B23" s="7" t="s">
        <v>34</v>
      </c>
    </row>
    <row r="24" spans="2:2" ht="14.25" customHeight="1" x14ac:dyDescent="0.25"/>
    <row r="25" spans="2:2" ht="14.25" customHeight="1" x14ac:dyDescent="0.25"/>
    <row r="26" spans="2:2" ht="14.25" customHeight="1" x14ac:dyDescent="0.25"/>
    <row r="27" spans="2:2" ht="14.25" customHeight="1" x14ac:dyDescent="0.25"/>
    <row r="28" spans="2:2" ht="14.25" customHeight="1" x14ac:dyDescent="0.25"/>
    <row r="29" spans="2:2" ht="14.25" customHeight="1" x14ac:dyDescent="0.25"/>
    <row r="30" spans="2:2" ht="14.25" customHeight="1" x14ac:dyDescent="0.25"/>
    <row r="31" spans="2:2" ht="14.25" customHeight="1" x14ac:dyDescent="0.25"/>
    <row r="32" spans="2: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34E03-5F99-40D7-9EB2-B8DA058E9928}">
  <sheetPr>
    <tabColor rgb="FFFFFF00"/>
    <pageSetUpPr fitToPage="1"/>
  </sheetPr>
  <dimension ref="B1:K21"/>
  <sheetViews>
    <sheetView topLeftCell="A4" zoomScale="70" zoomScaleNormal="70" workbookViewId="0">
      <selection activeCell="G5" sqref="G5"/>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style="43" customWidth="1"/>
  </cols>
  <sheetData>
    <row r="1" spans="2:11" ht="21.4" customHeight="1" x14ac:dyDescent="0.25">
      <c r="B1" s="34" t="s">
        <v>35</v>
      </c>
      <c r="C1" s="29"/>
      <c r="D1" s="25"/>
      <c r="E1" s="25"/>
    </row>
    <row r="2" spans="2:11" ht="21" x14ac:dyDescent="0.35">
      <c r="B2" s="28" t="str" cm="1">
        <f t="array" aca="1" ref="B2" ca="1">MID(CELL("filename",A2),FIND("]",CELL("filename",A2))+1,255)</f>
        <v>Lot 1</v>
      </c>
      <c r="C2" s="153" t="s">
        <v>45</v>
      </c>
      <c r="D2" s="154"/>
      <c r="E2" s="155"/>
    </row>
    <row r="3" spans="2:11" ht="15.75" thickBot="1" x14ac:dyDescent="0.3"/>
    <row r="4" spans="2:11" ht="46.35" customHeight="1" x14ac:dyDescent="0.25">
      <c r="B4" s="118" t="s">
        <v>127</v>
      </c>
      <c r="C4" s="119" t="s">
        <v>50</v>
      </c>
      <c r="D4" s="162" t="s">
        <v>38</v>
      </c>
      <c r="E4" s="163"/>
      <c r="F4" s="119" t="s">
        <v>99</v>
      </c>
      <c r="G4" s="117" t="s">
        <v>92</v>
      </c>
      <c r="H4" s="115" t="s">
        <v>95</v>
      </c>
      <c r="I4" s="120" t="s">
        <v>39</v>
      </c>
      <c r="J4" s="121" t="s">
        <v>40</v>
      </c>
      <c r="K4" s="44"/>
    </row>
    <row r="5" spans="2:11" ht="82.15" customHeight="1" x14ac:dyDescent="0.25">
      <c r="B5" s="56">
        <v>1</v>
      </c>
      <c r="C5" s="107" t="s">
        <v>41</v>
      </c>
      <c r="D5" s="156" t="s">
        <v>94</v>
      </c>
      <c r="E5" s="157"/>
      <c r="F5" s="108">
        <v>6</v>
      </c>
      <c r="G5" s="61"/>
      <c r="H5" s="62">
        <f>F5*G5</f>
        <v>0</v>
      </c>
      <c r="I5" s="63"/>
      <c r="J5" s="64"/>
      <c r="K5"/>
    </row>
    <row r="6" spans="2:11" ht="81.400000000000006" customHeight="1" x14ac:dyDescent="0.25">
      <c r="B6" s="68">
        <v>2</v>
      </c>
      <c r="C6" s="109" t="s">
        <v>42</v>
      </c>
      <c r="D6" s="156" t="s">
        <v>86</v>
      </c>
      <c r="E6" s="157"/>
      <c r="F6" s="104">
        <v>3</v>
      </c>
      <c r="G6" s="69"/>
      <c r="H6" s="62">
        <f t="shared" ref="H6:H7" si="0">F6*G6</f>
        <v>0</v>
      </c>
      <c r="I6" s="70"/>
      <c r="J6" s="64"/>
      <c r="K6"/>
    </row>
    <row r="7" spans="2:11" ht="75.75" customHeight="1" x14ac:dyDescent="0.25">
      <c r="B7" s="57">
        <v>3</v>
      </c>
      <c r="C7" s="110" t="s">
        <v>43</v>
      </c>
      <c r="D7" s="158" t="s">
        <v>44</v>
      </c>
      <c r="E7" s="157"/>
      <c r="F7" s="105">
        <v>3</v>
      </c>
      <c r="G7" s="66"/>
      <c r="H7" s="62">
        <f t="shared" si="0"/>
        <v>0</v>
      </c>
      <c r="I7" s="67"/>
      <c r="J7" s="64"/>
      <c r="K7"/>
    </row>
    <row r="8" spans="2:11" ht="29.45" customHeight="1" thickBot="1" x14ac:dyDescent="0.3">
      <c r="B8" s="159" t="s">
        <v>80</v>
      </c>
      <c r="C8" s="160"/>
      <c r="D8" s="160"/>
      <c r="E8" s="160"/>
      <c r="F8" s="160"/>
      <c r="G8" s="161"/>
      <c r="H8" s="21">
        <f>SUM(H5:H7)</f>
        <v>0</v>
      </c>
      <c r="I8" s="22"/>
      <c r="J8" s="23"/>
    </row>
    <row r="9" spans="2:11" ht="30" customHeight="1" thickBot="1" x14ac:dyDescent="0.3">
      <c r="B9" s="150" t="s">
        <v>89</v>
      </c>
      <c r="C9" s="151"/>
      <c r="D9" s="151"/>
      <c r="E9" s="151"/>
      <c r="F9" s="151"/>
      <c r="G9" s="151"/>
      <c r="H9" s="151"/>
      <c r="I9" s="152"/>
      <c r="J9" s="24">
        <f>SUM(J5:J7)</f>
        <v>0</v>
      </c>
    </row>
    <row r="11" spans="2:11" ht="15.75" thickBot="1" x14ac:dyDescent="0.3"/>
    <row r="12" spans="2:11" ht="27.6" customHeight="1" thickBot="1" x14ac:dyDescent="0.3">
      <c r="B12" s="167" t="s">
        <v>74</v>
      </c>
      <c r="C12" s="168"/>
      <c r="D12" s="168"/>
      <c r="E12" s="169"/>
      <c r="K12"/>
    </row>
    <row r="13" spans="2:11" ht="65.099999999999994" customHeight="1" x14ac:dyDescent="0.25">
      <c r="B13" s="74" t="s">
        <v>142</v>
      </c>
      <c r="C13" s="170" t="s">
        <v>67</v>
      </c>
      <c r="D13" s="171"/>
      <c r="E13" s="75" t="s">
        <v>68</v>
      </c>
      <c r="F13" s="75" t="s">
        <v>133</v>
      </c>
      <c r="G13" s="75" t="s">
        <v>69</v>
      </c>
      <c r="H13" s="75" t="s">
        <v>87</v>
      </c>
      <c r="I13" s="76" t="s">
        <v>70</v>
      </c>
      <c r="J13" s="77" t="s">
        <v>39</v>
      </c>
      <c r="K13" s="78" t="s">
        <v>79</v>
      </c>
    </row>
    <row r="14" spans="2:11" ht="38.85" customHeight="1" x14ac:dyDescent="0.25">
      <c r="B14" s="48">
        <v>4</v>
      </c>
      <c r="C14" s="172" t="s">
        <v>71</v>
      </c>
      <c r="D14" s="173"/>
      <c r="E14" s="49">
        <v>5</v>
      </c>
      <c r="F14" s="50"/>
      <c r="G14" s="51"/>
      <c r="H14" s="52"/>
      <c r="I14" s="55">
        <f>E14*G14</f>
        <v>0</v>
      </c>
      <c r="J14" s="79"/>
      <c r="K14" s="111">
        <f>I14*J14+I14</f>
        <v>0</v>
      </c>
    </row>
    <row r="15" spans="2:11" ht="63.75" customHeight="1" x14ac:dyDescent="0.25">
      <c r="B15" s="48">
        <v>5</v>
      </c>
      <c r="C15" s="172" t="s">
        <v>72</v>
      </c>
      <c r="D15" s="173"/>
      <c r="E15" s="50"/>
      <c r="F15" s="49">
        <v>2</v>
      </c>
      <c r="G15" s="52"/>
      <c r="H15" s="51"/>
      <c r="I15" s="55">
        <f>F15*H15</f>
        <v>0</v>
      </c>
      <c r="J15" s="79"/>
      <c r="K15" s="111">
        <f>I15*J15+I15</f>
        <v>0</v>
      </c>
    </row>
    <row r="16" spans="2:11" ht="35.1" customHeight="1" x14ac:dyDescent="0.25">
      <c r="B16" s="174" t="s">
        <v>135</v>
      </c>
      <c r="C16" s="175"/>
      <c r="D16" s="175"/>
      <c r="E16" s="175"/>
      <c r="F16" s="175"/>
      <c r="G16" s="175"/>
      <c r="H16" s="176"/>
      <c r="I16" s="80">
        <f>SUM(I14:I15)</f>
        <v>0</v>
      </c>
      <c r="J16" s="25"/>
      <c r="K16" s="81"/>
    </row>
    <row r="17" spans="2:11" ht="35.1" customHeight="1" thickBot="1" x14ac:dyDescent="0.3">
      <c r="B17" s="159" t="s">
        <v>134</v>
      </c>
      <c r="C17" s="164"/>
      <c r="D17" s="164"/>
      <c r="E17" s="164"/>
      <c r="F17" s="164"/>
      <c r="G17" s="164"/>
      <c r="H17" s="164"/>
      <c r="I17" s="164"/>
      <c r="J17" s="165"/>
      <c r="K17" s="82">
        <f>K14+K15</f>
        <v>0</v>
      </c>
    </row>
    <row r="18" spans="2:11" x14ac:dyDescent="0.25">
      <c r="K18"/>
    </row>
    <row r="19" spans="2:11" ht="15.75" thickBot="1" x14ac:dyDescent="0.3">
      <c r="K19"/>
    </row>
    <row r="20" spans="2:11" ht="30.75" customHeight="1" thickBot="1" x14ac:dyDescent="0.3">
      <c r="B20" s="150" t="s">
        <v>149</v>
      </c>
      <c r="C20" s="166"/>
      <c r="D20" s="166"/>
      <c r="E20" s="166"/>
      <c r="F20" s="166"/>
      <c r="G20" s="166"/>
      <c r="H20" s="166"/>
      <c r="I20" s="53">
        <f>H8+I16</f>
        <v>0</v>
      </c>
      <c r="K20"/>
    </row>
    <row r="21" spans="2:11" ht="30.75" customHeight="1" thickBot="1" x14ac:dyDescent="0.3">
      <c r="B21" s="150" t="s">
        <v>150</v>
      </c>
      <c r="C21" s="166"/>
      <c r="D21" s="166"/>
      <c r="E21" s="166"/>
      <c r="F21" s="166"/>
      <c r="G21" s="166"/>
      <c r="H21" s="166"/>
      <c r="I21" s="53">
        <f>J9+K17</f>
        <v>0</v>
      </c>
      <c r="K21"/>
    </row>
  </sheetData>
  <mergeCells count="15">
    <mergeCell ref="B17:J17"/>
    <mergeCell ref="B20:H20"/>
    <mergeCell ref="B21:H21"/>
    <mergeCell ref="B12:E12"/>
    <mergeCell ref="C13:D13"/>
    <mergeCell ref="C14:D14"/>
    <mergeCell ref="C15:D15"/>
    <mergeCell ref="B16:H16"/>
    <mergeCell ref="B9:I9"/>
    <mergeCell ref="C2:E2"/>
    <mergeCell ref="D5:E5"/>
    <mergeCell ref="D6:E6"/>
    <mergeCell ref="D7:E7"/>
    <mergeCell ref="B8:G8"/>
    <mergeCell ref="D4:E4"/>
  </mergeCells>
  <pageMargins left="0.7" right="0.7" top="0.75" bottom="0.75" header="0.3" footer="0.3"/>
  <pageSetup paperSize="9" scale="6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9505-07D8-455D-AAF4-36D51059511B}">
  <sheetPr>
    <tabColor rgb="FFFFC000"/>
  </sheetPr>
  <dimension ref="B1:K23"/>
  <sheetViews>
    <sheetView tabSelected="1" topLeftCell="B1" zoomScale="70" zoomScaleNormal="70" workbookViewId="0">
      <selection activeCell="N9" sqref="N9"/>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4.6" customHeight="1" x14ac:dyDescent="0.25">
      <c r="B1" s="30" t="s">
        <v>35</v>
      </c>
      <c r="C1" s="29"/>
      <c r="D1" s="25"/>
      <c r="E1" s="25"/>
    </row>
    <row r="2" spans="2:11" ht="21" x14ac:dyDescent="0.35">
      <c r="B2" s="28" t="str" cm="1">
        <f t="array" aca="1" ref="B2" ca="1">MID(CELL("filename",A2),FIND("]",CELL("filename",A2))+1,255)</f>
        <v>Lot 2</v>
      </c>
      <c r="C2" s="153" t="s">
        <v>49</v>
      </c>
      <c r="D2" s="154"/>
      <c r="E2" s="155"/>
    </row>
    <row r="3" spans="2:11" ht="15.75" thickBot="1" x14ac:dyDescent="0.3"/>
    <row r="4" spans="2:11" ht="25.15" customHeight="1" thickBot="1" x14ac:dyDescent="0.3">
      <c r="B4" s="180" t="s">
        <v>78</v>
      </c>
      <c r="C4" s="181"/>
    </row>
    <row r="5" spans="2:11" ht="46.35" customHeight="1" x14ac:dyDescent="0.25">
      <c r="B5" s="122" t="s">
        <v>127</v>
      </c>
      <c r="C5" s="123" t="s">
        <v>50</v>
      </c>
      <c r="D5" s="177" t="s">
        <v>38</v>
      </c>
      <c r="E5" s="178"/>
      <c r="F5" s="123" t="s">
        <v>99</v>
      </c>
      <c r="G5" s="116" t="s">
        <v>153</v>
      </c>
      <c r="H5" s="46" t="s">
        <v>95</v>
      </c>
      <c r="I5" s="124" t="s">
        <v>39</v>
      </c>
      <c r="J5" s="47" t="s">
        <v>40</v>
      </c>
    </row>
    <row r="6" spans="2:11" ht="52.9" customHeight="1" x14ac:dyDescent="0.25">
      <c r="B6" s="57">
        <v>1</v>
      </c>
      <c r="C6" s="59" t="s">
        <v>46</v>
      </c>
      <c r="D6" s="179" t="s">
        <v>96</v>
      </c>
      <c r="E6" s="157"/>
      <c r="F6" s="105">
        <v>1</v>
      </c>
      <c r="G6" s="66"/>
      <c r="H6" s="62">
        <f t="shared" ref="H6:H8" si="0">F6*G6</f>
        <v>0</v>
      </c>
      <c r="I6" s="67"/>
      <c r="J6" s="64"/>
    </row>
    <row r="7" spans="2:11" ht="86.25" customHeight="1" x14ac:dyDescent="0.25">
      <c r="B7" s="68">
        <v>2</v>
      </c>
      <c r="C7" s="59" t="s">
        <v>47</v>
      </c>
      <c r="D7" s="179" t="s">
        <v>97</v>
      </c>
      <c r="E7" s="157"/>
      <c r="F7" s="104">
        <v>1</v>
      </c>
      <c r="G7" s="69"/>
      <c r="H7" s="62">
        <f t="shared" si="0"/>
        <v>0</v>
      </c>
      <c r="I7" s="70"/>
      <c r="J7" s="64"/>
    </row>
    <row r="8" spans="2:11" ht="105.95" customHeight="1" x14ac:dyDescent="0.25">
      <c r="B8" s="57">
        <v>3</v>
      </c>
      <c r="C8" s="59" t="s">
        <v>48</v>
      </c>
      <c r="D8" s="179" t="s">
        <v>98</v>
      </c>
      <c r="E8" s="157"/>
      <c r="F8" s="105">
        <v>1</v>
      </c>
      <c r="G8" s="66"/>
      <c r="H8" s="62">
        <f t="shared" si="0"/>
        <v>0</v>
      </c>
      <c r="I8" s="67"/>
      <c r="J8" s="64"/>
    </row>
    <row r="9" spans="2:11" ht="29.45" customHeight="1" thickBot="1" x14ac:dyDescent="0.3">
      <c r="B9" s="159" t="s">
        <v>80</v>
      </c>
      <c r="C9" s="160"/>
      <c r="D9" s="160"/>
      <c r="E9" s="160"/>
      <c r="F9" s="160"/>
      <c r="G9" s="161"/>
      <c r="H9" s="21">
        <f>SUM(H6:H8)</f>
        <v>0</v>
      </c>
      <c r="I9" s="22"/>
      <c r="J9" s="23"/>
    </row>
    <row r="10" spans="2:11" ht="30" customHeight="1" thickBot="1" x14ac:dyDescent="0.3">
      <c r="B10" s="150" t="s">
        <v>83</v>
      </c>
      <c r="C10" s="151"/>
      <c r="D10" s="151"/>
      <c r="E10" s="151"/>
      <c r="F10" s="151"/>
      <c r="G10" s="151"/>
      <c r="H10" s="151"/>
      <c r="I10" s="152"/>
      <c r="J10" s="24">
        <f>SUM(J6:J8)</f>
        <v>0</v>
      </c>
    </row>
    <row r="12" spans="2:11" ht="15.75" thickBot="1" x14ac:dyDescent="0.3"/>
    <row r="13" spans="2:11" ht="27.6" customHeight="1" thickBot="1" x14ac:dyDescent="0.3">
      <c r="B13" s="167" t="s">
        <v>74</v>
      </c>
      <c r="C13" s="168"/>
      <c r="D13" s="168"/>
      <c r="E13" s="169"/>
    </row>
    <row r="14" spans="2:11" ht="65.099999999999994" customHeight="1" x14ac:dyDescent="0.25">
      <c r="B14" s="74" t="s">
        <v>142</v>
      </c>
      <c r="C14" s="170" t="s">
        <v>67</v>
      </c>
      <c r="D14" s="171"/>
      <c r="E14" s="75" t="s">
        <v>68</v>
      </c>
      <c r="F14" s="75" t="s">
        <v>133</v>
      </c>
      <c r="G14" s="75" t="s">
        <v>69</v>
      </c>
      <c r="H14" s="75" t="s">
        <v>88</v>
      </c>
      <c r="I14" s="76" t="s">
        <v>70</v>
      </c>
      <c r="J14" s="77" t="s">
        <v>39</v>
      </c>
      <c r="K14" s="78" t="s">
        <v>79</v>
      </c>
    </row>
    <row r="15" spans="2:11" ht="38.85" customHeight="1" x14ac:dyDescent="0.25">
      <c r="B15" s="48">
        <v>4</v>
      </c>
      <c r="C15" s="172" t="s">
        <v>71</v>
      </c>
      <c r="D15" s="173"/>
      <c r="E15" s="49">
        <v>5</v>
      </c>
      <c r="F15" s="50"/>
      <c r="G15" s="51"/>
      <c r="H15" s="52"/>
      <c r="I15" s="55">
        <f>E15*G15</f>
        <v>0</v>
      </c>
      <c r="J15" s="79"/>
      <c r="K15" s="111">
        <f>I15*J15+I15</f>
        <v>0</v>
      </c>
    </row>
    <row r="16" spans="2:11" ht="41.65" customHeight="1" x14ac:dyDescent="0.25">
      <c r="B16" s="48">
        <v>5</v>
      </c>
      <c r="C16" s="172" t="s">
        <v>72</v>
      </c>
      <c r="D16" s="173"/>
      <c r="E16" s="50"/>
      <c r="F16" s="49">
        <v>2</v>
      </c>
      <c r="G16" s="52"/>
      <c r="H16" s="51"/>
      <c r="I16" s="55">
        <f>F16*H16</f>
        <v>0</v>
      </c>
      <c r="J16" s="79"/>
      <c r="K16" s="111">
        <f>I16*J16+I16</f>
        <v>0</v>
      </c>
    </row>
    <row r="17" spans="2:11" ht="35.1" customHeight="1" x14ac:dyDescent="0.25">
      <c r="B17" s="174" t="s">
        <v>135</v>
      </c>
      <c r="C17" s="175"/>
      <c r="D17" s="175"/>
      <c r="E17" s="175"/>
      <c r="F17" s="175"/>
      <c r="G17" s="175"/>
      <c r="H17" s="176"/>
      <c r="I17" s="80">
        <f>SUM(I15:I16)</f>
        <v>0</v>
      </c>
      <c r="J17" s="25"/>
      <c r="K17" s="81"/>
    </row>
    <row r="18" spans="2:11" ht="35.1" customHeight="1" thickBot="1" x14ac:dyDescent="0.3">
      <c r="B18" s="159" t="s">
        <v>134</v>
      </c>
      <c r="C18" s="164"/>
      <c r="D18" s="164"/>
      <c r="E18" s="164"/>
      <c r="F18" s="164"/>
      <c r="G18" s="164"/>
      <c r="H18" s="164"/>
      <c r="I18" s="164"/>
      <c r="J18" s="165"/>
      <c r="K18" s="82">
        <f>K15+K16</f>
        <v>0</v>
      </c>
    </row>
    <row r="20" spans="2:11" ht="15.75" thickBot="1" x14ac:dyDescent="0.3"/>
    <row r="21" spans="2:11" ht="30.75" customHeight="1" thickBot="1" x14ac:dyDescent="0.3">
      <c r="B21" s="150" t="s">
        <v>147</v>
      </c>
      <c r="C21" s="166"/>
      <c r="D21" s="166"/>
      <c r="E21" s="166"/>
      <c r="F21" s="166"/>
      <c r="G21" s="166"/>
      <c r="H21" s="166"/>
      <c r="I21" s="53">
        <f>H9+I17</f>
        <v>0</v>
      </c>
    </row>
    <row r="22" spans="2:11" ht="30.75" customHeight="1" thickBot="1" x14ac:dyDescent="0.3">
      <c r="B22" s="150" t="s">
        <v>148</v>
      </c>
      <c r="C22" s="166"/>
      <c r="D22" s="166"/>
      <c r="E22" s="166"/>
      <c r="F22" s="166"/>
      <c r="G22" s="166"/>
      <c r="H22" s="166"/>
      <c r="I22" s="53">
        <f>J10+K18</f>
        <v>0</v>
      </c>
    </row>
    <row r="23" spans="2:11" x14ac:dyDescent="0.25">
      <c r="K23" s="43"/>
    </row>
  </sheetData>
  <mergeCells count="16">
    <mergeCell ref="B18:J18"/>
    <mergeCell ref="B21:H21"/>
    <mergeCell ref="B22:H22"/>
    <mergeCell ref="B4:C4"/>
    <mergeCell ref="B13:E13"/>
    <mergeCell ref="C14:D14"/>
    <mergeCell ref="C15:D15"/>
    <mergeCell ref="C16:D16"/>
    <mergeCell ref="B17:H17"/>
    <mergeCell ref="C2:E2"/>
    <mergeCell ref="B10:I10"/>
    <mergeCell ref="B9:G9"/>
    <mergeCell ref="D5:E5"/>
    <mergeCell ref="D6:E6"/>
    <mergeCell ref="D7:E7"/>
    <mergeCell ref="D8:E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1398A-DA09-4F73-9137-514B9474813C}">
  <sheetPr>
    <tabColor rgb="FF92D050"/>
  </sheetPr>
  <dimension ref="B1:K23"/>
  <sheetViews>
    <sheetView topLeftCell="A9" zoomScale="70" zoomScaleNormal="70" workbookViewId="0">
      <selection activeCell="B14" sqref="B14:E14"/>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style="43" customWidth="1"/>
  </cols>
  <sheetData>
    <row r="1" spans="2:11" ht="23.85" customHeight="1" x14ac:dyDescent="0.25">
      <c r="B1" s="31" t="s">
        <v>35</v>
      </c>
      <c r="C1" s="29"/>
      <c r="D1" s="25"/>
      <c r="E1" s="25"/>
      <c r="F1" s="25"/>
    </row>
    <row r="2" spans="2:11" ht="21" x14ac:dyDescent="0.35">
      <c r="B2" s="28" t="str" cm="1">
        <f t="array" aca="1" ref="B2" ca="1">MID(CELL("filename",A2),FIND("]",CELL("filename",A2))+1,255)</f>
        <v>Lot 3</v>
      </c>
      <c r="C2" s="153" t="s">
        <v>51</v>
      </c>
      <c r="D2" s="184"/>
      <c r="E2" s="184"/>
      <c r="F2" s="185"/>
    </row>
    <row r="3" spans="2:11" ht="15.75" thickBot="1" x14ac:dyDescent="0.3"/>
    <row r="4" spans="2:11" ht="25.15" customHeight="1" thickBot="1" x14ac:dyDescent="0.3">
      <c r="B4" s="180" t="s">
        <v>85</v>
      </c>
      <c r="C4" s="186"/>
      <c r="D4" s="181"/>
    </row>
    <row r="5" spans="2:11" ht="46.35" customHeight="1" x14ac:dyDescent="0.25">
      <c r="B5" s="85" t="s">
        <v>127</v>
      </c>
      <c r="C5" s="106" t="s">
        <v>50</v>
      </c>
      <c r="D5" s="182" t="s">
        <v>38</v>
      </c>
      <c r="E5" s="183"/>
      <c r="F5" s="106" t="s">
        <v>99</v>
      </c>
      <c r="G5" s="115" t="s">
        <v>153</v>
      </c>
      <c r="H5" s="87" t="s">
        <v>95</v>
      </c>
      <c r="I5" s="88" t="s">
        <v>39</v>
      </c>
      <c r="J5" s="89" t="s">
        <v>40</v>
      </c>
      <c r="K5"/>
    </row>
    <row r="6" spans="2:11" ht="87" customHeight="1" x14ac:dyDescent="0.25">
      <c r="B6" s="68">
        <v>1</v>
      </c>
      <c r="C6" s="59" t="s">
        <v>52</v>
      </c>
      <c r="D6" s="179" t="s">
        <v>100</v>
      </c>
      <c r="E6" s="157"/>
      <c r="F6" s="104">
        <v>2</v>
      </c>
      <c r="G6" s="69"/>
      <c r="H6" s="62">
        <f>1*G6</f>
        <v>0</v>
      </c>
      <c r="I6" s="70"/>
      <c r="J6" s="64"/>
      <c r="K6"/>
    </row>
    <row r="7" spans="2:11" ht="105" customHeight="1" x14ac:dyDescent="0.25">
      <c r="B7" s="57">
        <v>2</v>
      </c>
      <c r="C7" s="59" t="s">
        <v>53</v>
      </c>
      <c r="D7" s="179" t="s">
        <v>101</v>
      </c>
      <c r="E7" s="157"/>
      <c r="F7" s="105">
        <v>2</v>
      </c>
      <c r="G7" s="66"/>
      <c r="H7" s="62">
        <f>1*G7</f>
        <v>0</v>
      </c>
      <c r="I7" s="67"/>
      <c r="J7" s="64"/>
      <c r="K7"/>
    </row>
    <row r="8" spans="2:11" ht="104.25" customHeight="1" x14ac:dyDescent="0.25">
      <c r="B8" s="57">
        <v>3</v>
      </c>
      <c r="C8" s="59" t="s">
        <v>54</v>
      </c>
      <c r="D8" s="179" t="s">
        <v>102</v>
      </c>
      <c r="E8" s="157"/>
      <c r="F8" s="104">
        <v>2</v>
      </c>
      <c r="G8" s="66"/>
      <c r="H8" s="62">
        <f>1*G8</f>
        <v>0</v>
      </c>
      <c r="I8" s="67"/>
      <c r="J8" s="64"/>
      <c r="K8"/>
    </row>
    <row r="9" spans="2:11" ht="129" customHeight="1" x14ac:dyDescent="0.25">
      <c r="B9" s="57">
        <v>4</v>
      </c>
      <c r="C9" s="59" t="s">
        <v>55</v>
      </c>
      <c r="D9" s="179" t="s">
        <v>104</v>
      </c>
      <c r="E9" s="157"/>
      <c r="F9" s="105">
        <v>2</v>
      </c>
      <c r="G9" s="66"/>
      <c r="H9" s="62">
        <f t="shared" ref="H9" si="0">F9*G9</f>
        <v>0</v>
      </c>
      <c r="I9" s="67"/>
      <c r="J9" s="64"/>
      <c r="K9"/>
    </row>
    <row r="10" spans="2:11" ht="29.45" customHeight="1" thickBot="1" x14ac:dyDescent="0.3">
      <c r="B10" s="159" t="s">
        <v>103</v>
      </c>
      <c r="C10" s="160"/>
      <c r="D10" s="160"/>
      <c r="E10" s="160"/>
      <c r="F10" s="160"/>
      <c r="G10" s="161"/>
      <c r="H10" s="21">
        <f>SUM(H6:H9)</f>
        <v>0</v>
      </c>
      <c r="I10" s="22"/>
      <c r="J10" s="23"/>
    </row>
    <row r="11" spans="2:11" ht="30" customHeight="1" thickBot="1" x14ac:dyDescent="0.3">
      <c r="B11" s="150" t="s">
        <v>89</v>
      </c>
      <c r="C11" s="151"/>
      <c r="D11" s="151"/>
      <c r="E11" s="151"/>
      <c r="F11" s="151"/>
      <c r="G11" s="151"/>
      <c r="H11" s="151"/>
      <c r="I11" s="152"/>
      <c r="J11" s="24">
        <f>SUM(J6:J9)</f>
        <v>0</v>
      </c>
    </row>
    <row r="13" spans="2:11" ht="15.75" thickBot="1" x14ac:dyDescent="0.3"/>
    <row r="14" spans="2:11" ht="27.6" customHeight="1" thickBot="1" x14ac:dyDescent="0.3">
      <c r="B14" s="167" t="s">
        <v>74</v>
      </c>
      <c r="C14" s="168"/>
      <c r="D14" s="168"/>
      <c r="E14" s="169"/>
      <c r="K14"/>
    </row>
    <row r="15" spans="2:11" ht="65.099999999999994" customHeight="1" x14ac:dyDescent="0.25">
      <c r="B15" s="74" t="s">
        <v>142</v>
      </c>
      <c r="C15" s="170" t="s">
        <v>67</v>
      </c>
      <c r="D15" s="171"/>
      <c r="E15" s="75" t="s">
        <v>68</v>
      </c>
      <c r="F15" s="75" t="s">
        <v>133</v>
      </c>
      <c r="G15" s="75" t="s">
        <v>69</v>
      </c>
      <c r="H15" s="75" t="s">
        <v>88</v>
      </c>
      <c r="I15" s="76" t="s">
        <v>70</v>
      </c>
      <c r="J15" s="77" t="s">
        <v>39</v>
      </c>
      <c r="K15" s="78" t="s">
        <v>79</v>
      </c>
    </row>
    <row r="16" spans="2:11" ht="38.85" customHeight="1" x14ac:dyDescent="0.25">
      <c r="B16" s="48">
        <v>5</v>
      </c>
      <c r="C16" s="172" t="s">
        <v>71</v>
      </c>
      <c r="D16" s="173"/>
      <c r="E16" s="49">
        <v>5</v>
      </c>
      <c r="F16" s="50"/>
      <c r="G16" s="51"/>
      <c r="H16" s="52"/>
      <c r="I16" s="55">
        <f>E16*G16</f>
        <v>0</v>
      </c>
      <c r="J16" s="79"/>
      <c r="K16" s="111">
        <f>I16*J16+I16</f>
        <v>0</v>
      </c>
    </row>
    <row r="17" spans="2:11" ht="41.65" customHeight="1" x14ac:dyDescent="0.25">
      <c r="B17" s="48">
        <v>6</v>
      </c>
      <c r="C17" s="172" t="s">
        <v>72</v>
      </c>
      <c r="D17" s="173"/>
      <c r="E17" s="50"/>
      <c r="F17" s="49">
        <v>2</v>
      </c>
      <c r="G17" s="52"/>
      <c r="H17" s="51"/>
      <c r="I17" s="55">
        <f>F17*H17</f>
        <v>0</v>
      </c>
      <c r="J17" s="79"/>
      <c r="K17" s="111">
        <f>I17*J17+I17</f>
        <v>0</v>
      </c>
    </row>
    <row r="18" spans="2:11" ht="35.1" customHeight="1" x14ac:dyDescent="0.25">
      <c r="B18" s="174" t="s">
        <v>135</v>
      </c>
      <c r="C18" s="175"/>
      <c r="D18" s="175"/>
      <c r="E18" s="175"/>
      <c r="F18" s="175"/>
      <c r="G18" s="175"/>
      <c r="H18" s="176"/>
      <c r="I18" s="80">
        <f>SUM(I16:I17)</f>
        <v>0</v>
      </c>
      <c r="J18" s="25"/>
      <c r="K18" s="81"/>
    </row>
    <row r="19" spans="2:11" ht="35.1" customHeight="1" thickBot="1" x14ac:dyDescent="0.3">
      <c r="B19" s="159" t="s">
        <v>134</v>
      </c>
      <c r="C19" s="164"/>
      <c r="D19" s="164"/>
      <c r="E19" s="164"/>
      <c r="F19" s="164"/>
      <c r="G19" s="164"/>
      <c r="H19" s="164"/>
      <c r="I19" s="164"/>
      <c r="J19" s="165"/>
      <c r="K19" s="82">
        <f>K16+K17</f>
        <v>0</v>
      </c>
    </row>
    <row r="20" spans="2:11" x14ac:dyDescent="0.25">
      <c r="K20"/>
    </row>
    <row r="21" spans="2:11" ht="15.75" thickBot="1" x14ac:dyDescent="0.3">
      <c r="K21"/>
    </row>
    <row r="22" spans="2:11" ht="30.75" customHeight="1" thickBot="1" x14ac:dyDescent="0.3">
      <c r="B22" s="150" t="s">
        <v>145</v>
      </c>
      <c r="C22" s="166"/>
      <c r="D22" s="166"/>
      <c r="E22" s="166"/>
      <c r="F22" s="166"/>
      <c r="G22" s="166"/>
      <c r="H22" s="166"/>
      <c r="I22" s="53">
        <f>F10+I18</f>
        <v>0</v>
      </c>
      <c r="K22"/>
    </row>
    <row r="23" spans="2:11" ht="30.75" customHeight="1" thickBot="1" x14ac:dyDescent="0.3">
      <c r="B23" s="150" t="s">
        <v>146</v>
      </c>
      <c r="C23" s="166"/>
      <c r="D23" s="166"/>
      <c r="E23" s="166"/>
      <c r="F23" s="166"/>
      <c r="G23" s="166"/>
      <c r="H23" s="166"/>
      <c r="I23" s="53">
        <f>H11+K19</f>
        <v>0</v>
      </c>
      <c r="K23"/>
    </row>
  </sheetData>
  <mergeCells count="17">
    <mergeCell ref="B11:I11"/>
    <mergeCell ref="D5:E5"/>
    <mergeCell ref="C2:F2"/>
    <mergeCell ref="D6:E6"/>
    <mergeCell ref="D7:E7"/>
    <mergeCell ref="D8:E8"/>
    <mergeCell ref="D9:E9"/>
    <mergeCell ref="B10:G10"/>
    <mergeCell ref="B4:D4"/>
    <mergeCell ref="B19:J19"/>
    <mergeCell ref="B22:H22"/>
    <mergeCell ref="B23:H23"/>
    <mergeCell ref="B14:E14"/>
    <mergeCell ref="C15:D15"/>
    <mergeCell ref="C16:D16"/>
    <mergeCell ref="C17:D17"/>
    <mergeCell ref="B18:H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9655-D892-4B93-979F-44167E9C65B9}">
  <sheetPr>
    <tabColor rgb="FF00B0F0"/>
  </sheetPr>
  <dimension ref="B1:K43"/>
  <sheetViews>
    <sheetView topLeftCell="A5" zoomScale="70" zoomScaleNormal="70" workbookViewId="0">
      <selection activeCell="C5" sqref="C5"/>
    </sheetView>
  </sheetViews>
  <sheetFormatPr defaultRowHeight="15" x14ac:dyDescent="0.25"/>
  <cols>
    <col min="1" max="1" width="9.28515625" customWidth="1"/>
    <col min="2" max="2" width="22.85546875" customWidth="1"/>
    <col min="3" max="3" width="101.57031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8" ht="23.85" customHeight="1" x14ac:dyDescent="0.25">
      <c r="B1" s="9" t="s">
        <v>35</v>
      </c>
      <c r="C1" s="29"/>
      <c r="D1" s="25"/>
      <c r="E1" s="25"/>
      <c r="F1" s="25"/>
    </row>
    <row r="2" spans="2:8" ht="21" x14ac:dyDescent="0.25">
      <c r="B2" s="33" t="str" cm="1">
        <f t="array" aca="1" ref="B2" ca="1">MID(CELL("filename",A2),FIND("]",CELL("filename",A2))+1,255)</f>
        <v>Lot 4</v>
      </c>
      <c r="C2" s="188" t="s">
        <v>56</v>
      </c>
      <c r="D2" s="189"/>
      <c r="E2" s="189"/>
      <c r="F2" s="190"/>
    </row>
    <row r="3" spans="2:8" ht="15.75" thickBot="1" x14ac:dyDescent="0.3"/>
    <row r="4" spans="2:8" ht="27.6" customHeight="1" thickBot="1" x14ac:dyDescent="0.3">
      <c r="B4" s="180" t="s">
        <v>78</v>
      </c>
      <c r="C4" s="187"/>
    </row>
    <row r="5" spans="2:8" ht="46.35" customHeight="1" x14ac:dyDescent="0.25">
      <c r="B5" s="85" t="s">
        <v>127</v>
      </c>
      <c r="C5" s="106" t="s">
        <v>38</v>
      </c>
      <c r="D5" s="86" t="s">
        <v>105</v>
      </c>
      <c r="E5" s="87" t="s">
        <v>154</v>
      </c>
      <c r="F5" s="87" t="s">
        <v>95</v>
      </c>
      <c r="G5" s="88" t="s">
        <v>39</v>
      </c>
      <c r="H5" s="89" t="s">
        <v>40</v>
      </c>
    </row>
    <row r="6" spans="2:8" ht="48.75" customHeight="1" x14ac:dyDescent="0.25">
      <c r="B6" s="90">
        <v>1</v>
      </c>
      <c r="C6" s="113" t="s">
        <v>108</v>
      </c>
      <c r="D6" s="91">
        <v>6</v>
      </c>
      <c r="E6" s="92"/>
      <c r="F6" s="93">
        <f>D6*E6</f>
        <v>0</v>
      </c>
      <c r="G6" s="94"/>
      <c r="H6" s="95"/>
    </row>
    <row r="7" spans="2:8" ht="33.950000000000003" customHeight="1" x14ac:dyDescent="0.25">
      <c r="B7" s="96">
        <v>2</v>
      </c>
      <c r="C7" s="112" t="s">
        <v>113</v>
      </c>
      <c r="D7" s="97">
        <v>2</v>
      </c>
      <c r="E7" s="98"/>
      <c r="F7" s="93">
        <f>2*E7</f>
        <v>0</v>
      </c>
      <c r="G7" s="99"/>
      <c r="H7" s="95"/>
    </row>
    <row r="8" spans="2:8" ht="51" customHeight="1" x14ac:dyDescent="0.25">
      <c r="B8" s="100">
        <v>3</v>
      </c>
      <c r="C8" s="113" t="s">
        <v>109</v>
      </c>
      <c r="D8" s="101">
        <v>6</v>
      </c>
      <c r="E8" s="102"/>
      <c r="F8" s="93">
        <f>1*E8</f>
        <v>0</v>
      </c>
      <c r="G8" s="103"/>
      <c r="H8" s="95"/>
    </row>
    <row r="9" spans="2:8" ht="37.700000000000003" customHeight="1" x14ac:dyDescent="0.25">
      <c r="B9" s="96">
        <v>4</v>
      </c>
      <c r="C9" s="113" t="s">
        <v>107</v>
      </c>
      <c r="D9" s="101">
        <v>2</v>
      </c>
      <c r="E9" s="98"/>
      <c r="F9" s="93">
        <f>1*E9</f>
        <v>0</v>
      </c>
      <c r="G9" s="99"/>
      <c r="H9" s="95"/>
    </row>
    <row r="10" spans="2:8" ht="31.5" customHeight="1" x14ac:dyDescent="0.25">
      <c r="B10" s="96">
        <v>5</v>
      </c>
      <c r="C10" s="113" t="s">
        <v>111</v>
      </c>
      <c r="D10" s="101">
        <v>12</v>
      </c>
      <c r="E10" s="98"/>
      <c r="F10" s="93">
        <f>1*E10</f>
        <v>0</v>
      </c>
      <c r="G10" s="99"/>
      <c r="H10" s="95"/>
    </row>
    <row r="11" spans="2:8" ht="33" customHeight="1" x14ac:dyDescent="0.25">
      <c r="B11" s="96">
        <v>6</v>
      </c>
      <c r="C11" s="113" t="s">
        <v>112</v>
      </c>
      <c r="D11" s="101">
        <v>12</v>
      </c>
      <c r="E11" s="98"/>
      <c r="F11" s="93">
        <f t="shared" ref="F11:F13" si="0">D11*E11</f>
        <v>0</v>
      </c>
      <c r="G11" s="99"/>
      <c r="H11" s="95"/>
    </row>
    <row r="12" spans="2:8" ht="38.25" customHeight="1" x14ac:dyDescent="0.25">
      <c r="B12" s="96">
        <v>7</v>
      </c>
      <c r="C12" s="113" t="s">
        <v>106</v>
      </c>
      <c r="D12" s="101">
        <v>2</v>
      </c>
      <c r="E12" s="98"/>
      <c r="F12" s="93">
        <f t="shared" si="0"/>
        <v>0</v>
      </c>
      <c r="G12" s="99"/>
      <c r="H12" s="95"/>
    </row>
    <row r="13" spans="2:8" ht="54.75" customHeight="1" x14ac:dyDescent="0.25">
      <c r="B13" s="96">
        <v>8</v>
      </c>
      <c r="C13" s="127" t="s">
        <v>110</v>
      </c>
      <c r="D13" s="101">
        <v>6</v>
      </c>
      <c r="E13" s="98"/>
      <c r="F13" s="93">
        <f t="shared" si="0"/>
        <v>0</v>
      </c>
      <c r="G13" s="99"/>
      <c r="H13" s="95"/>
    </row>
    <row r="14" spans="2:8" ht="29.45" customHeight="1" thickBot="1" x14ac:dyDescent="0.3">
      <c r="B14" s="159" t="s">
        <v>103</v>
      </c>
      <c r="C14" s="160"/>
      <c r="D14" s="160"/>
      <c r="E14" s="161"/>
      <c r="F14" s="21">
        <f>SUM(F6:F13)</f>
        <v>0</v>
      </c>
      <c r="G14" s="22"/>
      <c r="H14" s="23"/>
    </row>
    <row r="15" spans="2:8" ht="30" customHeight="1" thickBot="1" x14ac:dyDescent="0.3">
      <c r="B15" s="150" t="s">
        <v>89</v>
      </c>
      <c r="C15" s="151"/>
      <c r="D15" s="151"/>
      <c r="E15" s="151"/>
      <c r="F15" s="151"/>
      <c r="G15" s="152"/>
      <c r="H15" s="24">
        <f>SUM(H6:H13)</f>
        <v>0</v>
      </c>
    </row>
    <row r="17" spans="2:11" ht="15.75" thickBot="1" x14ac:dyDescent="0.3"/>
    <row r="18" spans="2:11" ht="27.6" customHeight="1" thickBot="1" x14ac:dyDescent="0.3">
      <c r="B18" s="167" t="s">
        <v>74</v>
      </c>
      <c r="C18" s="168"/>
      <c r="D18" s="168"/>
      <c r="E18" s="169"/>
    </row>
    <row r="19" spans="2:11" ht="65.099999999999994" customHeight="1" x14ac:dyDescent="0.25">
      <c r="B19" s="74" t="s">
        <v>142</v>
      </c>
      <c r="C19" s="170" t="s">
        <v>67</v>
      </c>
      <c r="D19" s="171"/>
      <c r="E19" s="75" t="s">
        <v>68</v>
      </c>
      <c r="F19" s="116" t="s">
        <v>133</v>
      </c>
      <c r="G19" s="75" t="s">
        <v>69</v>
      </c>
      <c r="H19" s="75" t="s">
        <v>88</v>
      </c>
      <c r="I19" s="76" t="s">
        <v>157</v>
      </c>
      <c r="J19" s="77" t="s">
        <v>39</v>
      </c>
      <c r="K19" s="78" t="s">
        <v>158</v>
      </c>
    </row>
    <row r="20" spans="2:11" ht="38.85" customHeight="1" x14ac:dyDescent="0.25">
      <c r="B20" s="48">
        <v>9</v>
      </c>
      <c r="C20" s="172" t="s">
        <v>71</v>
      </c>
      <c r="D20" s="173"/>
      <c r="E20" s="49">
        <v>5</v>
      </c>
      <c r="F20" s="50"/>
      <c r="G20" s="51"/>
      <c r="H20" s="52"/>
      <c r="I20" s="55">
        <f>E20*G20</f>
        <v>0</v>
      </c>
      <c r="J20" s="79"/>
      <c r="K20" s="111">
        <f>I20*J20+I20</f>
        <v>0</v>
      </c>
    </row>
    <row r="21" spans="2:11" ht="41.65" customHeight="1" x14ac:dyDescent="0.25">
      <c r="B21" s="48">
        <v>10</v>
      </c>
      <c r="C21" s="172" t="s">
        <v>72</v>
      </c>
      <c r="D21" s="173"/>
      <c r="E21" s="50"/>
      <c r="F21" s="49">
        <v>2</v>
      </c>
      <c r="G21" s="52"/>
      <c r="H21" s="51"/>
      <c r="I21" s="55">
        <f>F21*H21</f>
        <v>0</v>
      </c>
      <c r="J21" s="79"/>
      <c r="K21" s="111">
        <f>I21*J21+I21</f>
        <v>0</v>
      </c>
    </row>
    <row r="22" spans="2:11" ht="35.1" customHeight="1" x14ac:dyDescent="0.25">
      <c r="B22" s="174" t="s">
        <v>135</v>
      </c>
      <c r="C22" s="175"/>
      <c r="D22" s="175"/>
      <c r="E22" s="175"/>
      <c r="F22" s="175"/>
      <c r="G22" s="175"/>
      <c r="H22" s="176"/>
      <c r="I22" s="80">
        <f>SUM(I20:I21)</f>
        <v>0</v>
      </c>
      <c r="J22" s="25"/>
      <c r="K22" s="81"/>
    </row>
    <row r="23" spans="2:11" ht="35.1" customHeight="1" thickBot="1" x14ac:dyDescent="0.3">
      <c r="B23" s="159" t="s">
        <v>134</v>
      </c>
      <c r="C23" s="164"/>
      <c r="D23" s="164"/>
      <c r="E23" s="164"/>
      <c r="F23" s="164"/>
      <c r="G23" s="164"/>
      <c r="H23" s="164"/>
      <c r="I23" s="164"/>
      <c r="J23" s="165"/>
      <c r="K23" s="82">
        <f>K20+K21</f>
        <v>0</v>
      </c>
    </row>
    <row r="25" spans="2:11" ht="15.75" thickBot="1" x14ac:dyDescent="0.3"/>
    <row r="26" spans="2:11" ht="30.75" customHeight="1" thickBot="1" x14ac:dyDescent="0.3">
      <c r="B26" s="150" t="s">
        <v>143</v>
      </c>
      <c r="C26" s="166"/>
      <c r="D26" s="166"/>
      <c r="E26" s="166"/>
      <c r="F26" s="166"/>
      <c r="G26" s="166"/>
      <c r="H26" s="166"/>
      <c r="I26" s="53">
        <f>F14+I22</f>
        <v>0</v>
      </c>
    </row>
    <row r="27" spans="2:11" ht="30.75" customHeight="1" thickBot="1" x14ac:dyDescent="0.3">
      <c r="B27" s="150" t="s">
        <v>144</v>
      </c>
      <c r="C27" s="166"/>
      <c r="D27" s="166"/>
      <c r="E27" s="166"/>
      <c r="F27" s="166"/>
      <c r="G27" s="166"/>
      <c r="H27" s="166"/>
      <c r="I27" s="53">
        <f>H15+K23</f>
        <v>0</v>
      </c>
    </row>
    <row r="43" spans="6:6" x14ac:dyDescent="0.25">
      <c r="F43" s="72" t="s">
        <v>84</v>
      </c>
    </row>
  </sheetData>
  <mergeCells count="12">
    <mergeCell ref="C2:F2"/>
    <mergeCell ref="B14:E14"/>
    <mergeCell ref="B15:G15"/>
    <mergeCell ref="B18:E18"/>
    <mergeCell ref="C19:D19"/>
    <mergeCell ref="B27:H27"/>
    <mergeCell ref="B4:C4"/>
    <mergeCell ref="C20:D20"/>
    <mergeCell ref="C21:D21"/>
    <mergeCell ref="B22:H22"/>
    <mergeCell ref="B23:J23"/>
    <mergeCell ref="B26:H2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97B6-489C-43EC-92E5-AB7D61797849}">
  <sheetPr>
    <tabColor theme="8" tint="0.59999389629810485"/>
  </sheetPr>
  <dimension ref="B1:K21"/>
  <sheetViews>
    <sheetView topLeftCell="A14" zoomScale="70" zoomScaleNormal="70" workbookViewId="0">
      <selection activeCell="D6" sqref="D6:E6"/>
    </sheetView>
  </sheetViews>
  <sheetFormatPr defaultRowHeight="15" x14ac:dyDescent="0.25"/>
  <cols>
    <col min="1" max="1" width="9.28515625" customWidth="1"/>
    <col min="2" max="2" width="22.85546875" customWidth="1"/>
    <col min="3" max="3" width="22.140625" customWidth="1"/>
    <col min="4" max="4" width="21.7109375" customWidth="1"/>
    <col min="5" max="5" width="20"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3.85" customHeight="1" x14ac:dyDescent="0.25">
      <c r="B1" s="34" t="s">
        <v>35</v>
      </c>
      <c r="C1" s="29"/>
      <c r="D1" s="25"/>
    </row>
    <row r="2" spans="2:11" ht="21" x14ac:dyDescent="0.25">
      <c r="B2" s="33" t="str" cm="1">
        <f t="array" aca="1" ref="B2" ca="1">MID(CELL("filename",A2),FIND("]",CELL("filename",A2))+1,255)</f>
        <v>Lot 5</v>
      </c>
      <c r="C2" s="188" t="s">
        <v>57</v>
      </c>
      <c r="D2" s="191"/>
    </row>
    <row r="3" spans="2:11" ht="15.75" thickBot="1" x14ac:dyDescent="0.3"/>
    <row r="4" spans="2:11" s="73" customFormat="1" ht="21.95" customHeight="1" thickBot="1" x14ac:dyDescent="0.3">
      <c r="B4" s="192" t="s">
        <v>78</v>
      </c>
      <c r="C4" s="187"/>
    </row>
    <row r="5" spans="2:11" ht="46.35" customHeight="1" x14ac:dyDescent="0.25">
      <c r="B5" s="118" t="s">
        <v>127</v>
      </c>
      <c r="C5" s="125" t="s">
        <v>50</v>
      </c>
      <c r="D5" s="162" t="s">
        <v>38</v>
      </c>
      <c r="E5" s="163"/>
      <c r="F5" s="126" t="s">
        <v>105</v>
      </c>
      <c r="G5" s="115" t="s">
        <v>153</v>
      </c>
      <c r="H5" s="115" t="s">
        <v>95</v>
      </c>
      <c r="I5" s="120" t="s">
        <v>39</v>
      </c>
      <c r="J5" s="121" t="s">
        <v>40</v>
      </c>
    </row>
    <row r="6" spans="2:11" ht="84" customHeight="1" x14ac:dyDescent="0.25">
      <c r="B6" s="17">
        <v>1</v>
      </c>
      <c r="C6" s="27" t="s">
        <v>114</v>
      </c>
      <c r="D6" s="179" t="s">
        <v>115</v>
      </c>
      <c r="E6" s="173"/>
      <c r="F6" s="32">
        <v>3</v>
      </c>
      <c r="G6" s="19"/>
      <c r="H6" s="14">
        <f t="shared" ref="H6" si="0">-F6*G6</f>
        <v>0</v>
      </c>
      <c r="I6" s="20"/>
      <c r="J6" s="16"/>
    </row>
    <row r="7" spans="2:11" ht="127.7" customHeight="1" x14ac:dyDescent="0.25">
      <c r="B7" s="17">
        <v>2</v>
      </c>
      <c r="C7" s="27" t="s">
        <v>116</v>
      </c>
      <c r="D7" s="179" t="s">
        <v>117</v>
      </c>
      <c r="E7" s="173"/>
      <c r="F7" s="32">
        <v>1</v>
      </c>
      <c r="G7" s="19"/>
      <c r="H7" s="14">
        <f>F7*G7</f>
        <v>0</v>
      </c>
      <c r="I7" s="20"/>
      <c r="J7" s="16"/>
    </row>
    <row r="8" spans="2:11" ht="29.45" customHeight="1" thickBot="1" x14ac:dyDescent="0.3">
      <c r="B8" s="159" t="s">
        <v>103</v>
      </c>
      <c r="C8" s="160"/>
      <c r="D8" s="160"/>
      <c r="E8" s="160"/>
      <c r="F8" s="160"/>
      <c r="G8" s="161"/>
      <c r="H8" s="21">
        <f>SUM(H6:H7)</f>
        <v>0</v>
      </c>
      <c r="I8" s="22"/>
      <c r="J8" s="23"/>
    </row>
    <row r="9" spans="2:11" ht="30" customHeight="1" thickBot="1" x14ac:dyDescent="0.3">
      <c r="B9" s="150" t="s">
        <v>89</v>
      </c>
      <c r="C9" s="151"/>
      <c r="D9" s="151"/>
      <c r="E9" s="151"/>
      <c r="F9" s="151"/>
      <c r="G9" s="151"/>
      <c r="H9" s="151"/>
      <c r="I9" s="152"/>
      <c r="J9" s="24">
        <f>SUM(J6:J7)</f>
        <v>0</v>
      </c>
    </row>
    <row r="11" spans="2:11" ht="15.75" thickBot="1" x14ac:dyDescent="0.3"/>
    <row r="12" spans="2:11" ht="27.6" customHeight="1" thickBot="1" x14ac:dyDescent="0.3">
      <c r="B12" s="167" t="s">
        <v>74</v>
      </c>
      <c r="C12" s="168"/>
      <c r="D12" s="168"/>
      <c r="E12" s="169"/>
    </row>
    <row r="13" spans="2:11" ht="65.099999999999994" customHeight="1" x14ac:dyDescent="0.25">
      <c r="B13" s="74" t="s">
        <v>142</v>
      </c>
      <c r="C13" s="170" t="s">
        <v>67</v>
      </c>
      <c r="D13" s="171"/>
      <c r="E13" s="75" t="s">
        <v>68</v>
      </c>
      <c r="F13" s="75" t="s">
        <v>133</v>
      </c>
      <c r="G13" s="75" t="s">
        <v>69</v>
      </c>
      <c r="H13" s="75" t="s">
        <v>88</v>
      </c>
      <c r="I13" s="76" t="s">
        <v>157</v>
      </c>
      <c r="J13" s="77" t="s">
        <v>39</v>
      </c>
      <c r="K13" s="78" t="s">
        <v>79</v>
      </c>
    </row>
    <row r="14" spans="2:11" ht="38.85" customHeight="1" x14ac:dyDescent="0.25">
      <c r="B14" s="48">
        <v>3</v>
      </c>
      <c r="C14" s="172" t="s">
        <v>71</v>
      </c>
      <c r="D14" s="173"/>
      <c r="E14" s="49">
        <v>5</v>
      </c>
      <c r="F14" s="50"/>
      <c r="G14" s="51"/>
      <c r="H14" s="52"/>
      <c r="I14" s="55">
        <f>E14*G14</f>
        <v>0</v>
      </c>
      <c r="J14" s="79"/>
      <c r="K14" s="111">
        <f>I14*J14+I14</f>
        <v>0</v>
      </c>
    </row>
    <row r="15" spans="2:11" ht="41.65" customHeight="1" x14ac:dyDescent="0.25">
      <c r="B15" s="48">
        <v>4</v>
      </c>
      <c r="C15" s="172" t="s">
        <v>72</v>
      </c>
      <c r="D15" s="173"/>
      <c r="E15" s="50"/>
      <c r="F15" s="49">
        <v>2</v>
      </c>
      <c r="G15" s="52"/>
      <c r="H15" s="51"/>
      <c r="I15" s="55">
        <f>F15*H15</f>
        <v>0</v>
      </c>
      <c r="J15" s="79"/>
      <c r="K15" s="111">
        <f>I15*J15+I15</f>
        <v>0</v>
      </c>
    </row>
    <row r="16" spans="2:11" ht="35.1" customHeight="1" x14ac:dyDescent="0.25">
      <c r="B16" s="174" t="s">
        <v>135</v>
      </c>
      <c r="C16" s="175"/>
      <c r="D16" s="175"/>
      <c r="E16" s="175"/>
      <c r="F16" s="175"/>
      <c r="G16" s="175"/>
      <c r="H16" s="176"/>
      <c r="I16" s="80">
        <f>SUM(I14:I15)</f>
        <v>0</v>
      </c>
      <c r="J16" s="25"/>
      <c r="K16" s="81"/>
    </row>
    <row r="17" spans="2:11" ht="35.1" customHeight="1" thickBot="1" x14ac:dyDescent="0.3">
      <c r="B17" s="159" t="s">
        <v>134</v>
      </c>
      <c r="C17" s="164"/>
      <c r="D17" s="164"/>
      <c r="E17" s="164"/>
      <c r="F17" s="164"/>
      <c r="G17" s="164"/>
      <c r="H17" s="164"/>
      <c r="I17" s="164"/>
      <c r="J17" s="165"/>
      <c r="K17" s="82">
        <f>K14+K15</f>
        <v>0</v>
      </c>
    </row>
    <row r="19" spans="2:11" ht="15.75" thickBot="1" x14ac:dyDescent="0.3"/>
    <row r="20" spans="2:11" ht="30.75" customHeight="1" thickBot="1" x14ac:dyDescent="0.3">
      <c r="B20" s="150" t="s">
        <v>155</v>
      </c>
      <c r="C20" s="166"/>
      <c r="D20" s="166"/>
      <c r="E20" s="166"/>
      <c r="F20" s="166"/>
      <c r="G20" s="166"/>
      <c r="H20" s="166"/>
      <c r="I20" s="53">
        <f>J9+I16</f>
        <v>0</v>
      </c>
    </row>
    <row r="21" spans="2:11" ht="30.75" customHeight="1" thickBot="1" x14ac:dyDescent="0.3">
      <c r="B21" s="150" t="s">
        <v>156</v>
      </c>
      <c r="C21" s="166"/>
      <c r="D21" s="166"/>
      <c r="E21" s="166"/>
      <c r="F21" s="166"/>
      <c r="G21" s="166"/>
      <c r="H21" s="166"/>
      <c r="I21" s="53">
        <f>J9+K17</f>
        <v>0</v>
      </c>
    </row>
  </sheetData>
  <mergeCells count="15">
    <mergeCell ref="B9:I9"/>
    <mergeCell ref="B8:G8"/>
    <mergeCell ref="C2:D2"/>
    <mergeCell ref="D5:E5"/>
    <mergeCell ref="D6:E6"/>
    <mergeCell ref="D7:E7"/>
    <mergeCell ref="B4:C4"/>
    <mergeCell ref="B17:J17"/>
    <mergeCell ref="B20:H20"/>
    <mergeCell ref="B21:H21"/>
    <mergeCell ref="B12:E12"/>
    <mergeCell ref="C13:D13"/>
    <mergeCell ref="C14:D14"/>
    <mergeCell ref="C15:D15"/>
    <mergeCell ref="B16:H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97A9B-0C1E-4BE8-95A6-EAADF6DFD3A4}">
  <sheetPr>
    <tabColor theme="5" tint="0.79998168889431442"/>
  </sheetPr>
  <dimension ref="B1:K23"/>
  <sheetViews>
    <sheetView topLeftCell="A7" zoomScale="70" zoomScaleNormal="70" workbookViewId="0">
      <selection activeCell="I7" sqref="I7"/>
    </sheetView>
  </sheetViews>
  <sheetFormatPr defaultRowHeight="15" x14ac:dyDescent="0.25"/>
  <cols>
    <col min="1" max="1" width="9.28515625" customWidth="1"/>
    <col min="2" max="2" width="22.85546875" customWidth="1"/>
    <col min="3" max="3" width="22.140625" customWidth="1"/>
    <col min="4" max="4" width="21.7109375" customWidth="1"/>
    <col min="5" max="5" width="20.570312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3.65" customHeight="1" x14ac:dyDescent="0.25">
      <c r="B1" s="31" t="s">
        <v>35</v>
      </c>
      <c r="C1" s="35"/>
      <c r="D1" s="25"/>
    </row>
    <row r="2" spans="2:11" ht="21" x14ac:dyDescent="0.35">
      <c r="B2" s="28" t="str" cm="1">
        <f t="array" aca="1" ref="B2" ca="1">MID(CELL("filename",A2),FIND("]",CELL("filename",A2))+1,255)</f>
        <v>Lot 6</v>
      </c>
      <c r="C2" s="193" t="s">
        <v>63</v>
      </c>
      <c r="D2" s="194"/>
      <c r="E2" s="25"/>
    </row>
    <row r="4" spans="2:11" ht="15.75" thickBot="1" x14ac:dyDescent="0.3"/>
    <row r="5" spans="2:11" ht="27.6" customHeight="1" thickBot="1" x14ac:dyDescent="0.3">
      <c r="B5" s="167" t="s">
        <v>118</v>
      </c>
      <c r="C5" s="195"/>
      <c r="D5" s="71"/>
      <c r="E5" s="71"/>
    </row>
    <row r="6" spans="2:11" ht="46.35" customHeight="1" x14ac:dyDescent="0.25">
      <c r="B6" s="118" t="s">
        <v>127</v>
      </c>
      <c r="C6" s="125" t="s">
        <v>50</v>
      </c>
      <c r="D6" s="162" t="s">
        <v>38</v>
      </c>
      <c r="E6" s="163"/>
      <c r="F6" s="126" t="s">
        <v>105</v>
      </c>
      <c r="G6" s="115" t="s">
        <v>153</v>
      </c>
      <c r="H6" s="115" t="s">
        <v>95</v>
      </c>
      <c r="I6" s="120" t="s">
        <v>39</v>
      </c>
      <c r="J6" s="121" t="s">
        <v>40</v>
      </c>
    </row>
    <row r="7" spans="2:11" ht="65.25" customHeight="1" x14ac:dyDescent="0.25">
      <c r="B7" s="56">
        <v>1</v>
      </c>
      <c r="C7" s="58" t="s">
        <v>120</v>
      </c>
      <c r="D7" s="179" t="s">
        <v>119</v>
      </c>
      <c r="E7" s="157"/>
      <c r="F7" s="60">
        <v>4</v>
      </c>
      <c r="G7" s="61"/>
      <c r="H7" s="62">
        <f>-F7*G7</f>
        <v>0</v>
      </c>
      <c r="I7" s="63"/>
      <c r="J7" s="64"/>
    </row>
    <row r="8" spans="2:11" ht="68.25" customHeight="1" x14ac:dyDescent="0.25">
      <c r="B8" s="57">
        <v>2</v>
      </c>
      <c r="C8" s="59" t="s">
        <v>61</v>
      </c>
      <c r="D8" s="179" t="s">
        <v>121</v>
      </c>
      <c r="E8" s="157"/>
      <c r="F8" s="65">
        <v>4</v>
      </c>
      <c r="G8" s="66"/>
      <c r="H8" s="62">
        <f t="shared" ref="H8:H9" si="0">-F8*G8</f>
        <v>0</v>
      </c>
      <c r="I8" s="67"/>
      <c r="J8" s="64"/>
    </row>
    <row r="9" spans="2:11" ht="62.25" customHeight="1" x14ac:dyDescent="0.25">
      <c r="B9" s="68">
        <v>3</v>
      </c>
      <c r="C9" s="59" t="s">
        <v>62</v>
      </c>
      <c r="D9" s="179" t="s">
        <v>122</v>
      </c>
      <c r="E9" s="157"/>
      <c r="F9" s="65">
        <v>4</v>
      </c>
      <c r="G9" s="69"/>
      <c r="H9" s="62">
        <f t="shared" si="0"/>
        <v>0</v>
      </c>
      <c r="I9" s="70"/>
      <c r="J9" s="64"/>
    </row>
    <row r="10" spans="2:11" ht="30" customHeight="1" thickBot="1" x14ac:dyDescent="0.3">
      <c r="B10" s="159" t="s">
        <v>103</v>
      </c>
      <c r="C10" s="160"/>
      <c r="D10" s="160"/>
      <c r="E10" s="160"/>
      <c r="F10" s="160"/>
      <c r="G10" s="161"/>
      <c r="H10" s="21">
        <f>SUM(H7:H9)</f>
        <v>0</v>
      </c>
      <c r="I10" s="22"/>
      <c r="J10" s="23"/>
    </row>
    <row r="11" spans="2:11" ht="30" customHeight="1" thickBot="1" x14ac:dyDescent="0.3">
      <c r="B11" s="150" t="s">
        <v>89</v>
      </c>
      <c r="C11" s="151"/>
      <c r="D11" s="151"/>
      <c r="E11" s="151"/>
      <c r="F11" s="151"/>
      <c r="G11" s="151"/>
      <c r="H11" s="151"/>
      <c r="I11" s="152"/>
      <c r="J11" s="24">
        <f>SUM(J7:J9)</f>
        <v>0</v>
      </c>
    </row>
    <row r="13" spans="2:11" ht="15.75" thickBot="1" x14ac:dyDescent="0.3"/>
    <row r="14" spans="2:11" ht="27.6" customHeight="1" thickBot="1" x14ac:dyDescent="0.3">
      <c r="B14" s="167" t="s">
        <v>74</v>
      </c>
      <c r="C14" s="168"/>
      <c r="D14" s="168"/>
      <c r="E14" s="169"/>
    </row>
    <row r="15" spans="2:11" ht="65.099999999999994" customHeight="1" x14ac:dyDescent="0.25">
      <c r="B15" s="74" t="s">
        <v>142</v>
      </c>
      <c r="C15" s="170" t="s">
        <v>67</v>
      </c>
      <c r="D15" s="171"/>
      <c r="E15" s="75" t="s">
        <v>68</v>
      </c>
      <c r="F15" s="75" t="s">
        <v>133</v>
      </c>
      <c r="G15" s="75" t="s">
        <v>69</v>
      </c>
      <c r="H15" s="75" t="s">
        <v>88</v>
      </c>
      <c r="I15" s="76" t="s">
        <v>157</v>
      </c>
      <c r="J15" s="77" t="s">
        <v>39</v>
      </c>
      <c r="K15" s="78" t="s">
        <v>158</v>
      </c>
    </row>
    <row r="16" spans="2:11" ht="38.85" customHeight="1" x14ac:dyDescent="0.25">
      <c r="B16" s="48">
        <v>4</v>
      </c>
      <c r="C16" s="172" t="s">
        <v>71</v>
      </c>
      <c r="D16" s="173"/>
      <c r="E16" s="49">
        <v>5</v>
      </c>
      <c r="F16" s="50"/>
      <c r="G16" s="51"/>
      <c r="H16" s="52"/>
      <c r="I16" s="55">
        <f>E16*G16</f>
        <v>0</v>
      </c>
      <c r="J16" s="79"/>
      <c r="K16" s="111">
        <f>I16*J16+I16</f>
        <v>0</v>
      </c>
    </row>
    <row r="17" spans="2:11" ht="41.65" customHeight="1" x14ac:dyDescent="0.25">
      <c r="B17" s="48">
        <v>5</v>
      </c>
      <c r="C17" s="172" t="s">
        <v>72</v>
      </c>
      <c r="D17" s="173"/>
      <c r="E17" s="50"/>
      <c r="F17" s="49">
        <v>2</v>
      </c>
      <c r="G17" s="52"/>
      <c r="H17" s="51"/>
      <c r="I17" s="55">
        <f>F17*H17</f>
        <v>0</v>
      </c>
      <c r="J17" s="79"/>
      <c r="K17" s="111">
        <f>I17*J17+I17</f>
        <v>0</v>
      </c>
    </row>
    <row r="18" spans="2:11" ht="35.1" customHeight="1" x14ac:dyDescent="0.25">
      <c r="B18" s="174" t="s">
        <v>135</v>
      </c>
      <c r="C18" s="175"/>
      <c r="D18" s="175"/>
      <c r="E18" s="175"/>
      <c r="F18" s="175"/>
      <c r="G18" s="175"/>
      <c r="H18" s="176"/>
      <c r="I18" s="80">
        <f>SUM(I16:I17)</f>
        <v>0</v>
      </c>
      <c r="J18" s="25"/>
      <c r="K18" s="81"/>
    </row>
    <row r="19" spans="2:11" ht="35.1" customHeight="1" thickBot="1" x14ac:dyDescent="0.3">
      <c r="B19" s="159" t="s">
        <v>134</v>
      </c>
      <c r="C19" s="164"/>
      <c r="D19" s="164"/>
      <c r="E19" s="164"/>
      <c r="F19" s="164"/>
      <c r="G19" s="164"/>
      <c r="H19" s="164"/>
      <c r="I19" s="164"/>
      <c r="J19" s="165"/>
      <c r="K19" s="82">
        <f>K16+K17</f>
        <v>0</v>
      </c>
    </row>
    <row r="21" spans="2:11" ht="15.75" thickBot="1" x14ac:dyDescent="0.3"/>
    <row r="22" spans="2:11" ht="30.75" customHeight="1" thickBot="1" x14ac:dyDescent="0.3">
      <c r="B22" s="150" t="s">
        <v>140</v>
      </c>
      <c r="C22" s="166"/>
      <c r="D22" s="166"/>
      <c r="E22" s="166"/>
      <c r="F22" s="166"/>
      <c r="G22" s="166"/>
      <c r="H22" s="166"/>
      <c r="I22" s="53">
        <f>J11+I18</f>
        <v>0</v>
      </c>
    </row>
    <row r="23" spans="2:11" ht="30.75" customHeight="1" thickBot="1" x14ac:dyDescent="0.3">
      <c r="B23" s="150" t="s">
        <v>141</v>
      </c>
      <c r="C23" s="166"/>
      <c r="D23" s="166"/>
      <c r="E23" s="166"/>
      <c r="F23" s="166"/>
      <c r="G23" s="166"/>
      <c r="H23" s="166"/>
      <c r="I23" s="53">
        <f>J11+K19</f>
        <v>0</v>
      </c>
    </row>
  </sheetData>
  <mergeCells count="16">
    <mergeCell ref="C2:D2"/>
    <mergeCell ref="D7:E7"/>
    <mergeCell ref="D8:E8"/>
    <mergeCell ref="D9:E9"/>
    <mergeCell ref="B23:H23"/>
    <mergeCell ref="B22:H22"/>
    <mergeCell ref="D6:E6"/>
    <mergeCell ref="B5:C5"/>
    <mergeCell ref="B19:J19"/>
    <mergeCell ref="B14:E14"/>
    <mergeCell ref="C15:D15"/>
    <mergeCell ref="C16:D16"/>
    <mergeCell ref="C17:D17"/>
    <mergeCell ref="B18:H18"/>
    <mergeCell ref="B10:G10"/>
    <mergeCell ref="B11:I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B3DD-A193-4FB7-A9E2-19D66E908D97}">
  <sheetPr>
    <tabColor theme="4" tint="-0.499984740745262"/>
  </sheetPr>
  <dimension ref="B1:K21"/>
  <sheetViews>
    <sheetView topLeftCell="A9" zoomScale="70" zoomScaleNormal="70" workbookViewId="0">
      <selection activeCell="K21" sqref="K21"/>
    </sheetView>
  </sheetViews>
  <sheetFormatPr defaultRowHeight="15" x14ac:dyDescent="0.25"/>
  <cols>
    <col min="1" max="1" width="9.28515625" customWidth="1"/>
    <col min="2" max="2" width="22.85546875" customWidth="1"/>
    <col min="3" max="3" width="22.140625" customWidth="1"/>
    <col min="4" max="4" width="21.7109375" customWidth="1"/>
    <col min="5" max="5" width="23.2851562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3.85" customHeight="1" x14ac:dyDescent="0.25">
      <c r="B1" s="31" t="s">
        <v>35</v>
      </c>
      <c r="C1" s="29"/>
      <c r="D1" s="25"/>
      <c r="E1" s="25"/>
      <c r="F1" s="25"/>
    </row>
    <row r="2" spans="2:11" ht="21" x14ac:dyDescent="0.35">
      <c r="B2" s="28" t="str" cm="1">
        <f t="array" aca="1" ref="B2" ca="1">MID(CELL("filename",A2),FIND("]",CELL("filename",A2))+1,255)</f>
        <v>Lot 7</v>
      </c>
      <c r="C2" s="153" t="s">
        <v>73</v>
      </c>
      <c r="D2" s="184"/>
      <c r="E2" s="184"/>
      <c r="F2" s="185"/>
    </row>
    <row r="3" spans="2:11" ht="15.75" thickBot="1" x14ac:dyDescent="0.3"/>
    <row r="4" spans="2:11" ht="27.6" customHeight="1" thickBot="1" x14ac:dyDescent="0.3">
      <c r="B4" s="167" t="s">
        <v>78</v>
      </c>
      <c r="C4" s="199"/>
      <c r="D4" s="199"/>
      <c r="E4" s="200"/>
    </row>
    <row r="5" spans="2:11" s="114" customFormat="1" ht="46.35" customHeight="1" x14ac:dyDescent="0.25">
      <c r="B5" s="118" t="s">
        <v>127</v>
      </c>
      <c r="C5" s="119" t="s">
        <v>50</v>
      </c>
      <c r="D5" s="162" t="s">
        <v>38</v>
      </c>
      <c r="E5" s="163"/>
      <c r="F5" s="126" t="s">
        <v>99</v>
      </c>
      <c r="G5" s="115" t="s">
        <v>153</v>
      </c>
      <c r="H5" s="115" t="s">
        <v>95</v>
      </c>
      <c r="I5" s="120" t="s">
        <v>39</v>
      </c>
      <c r="J5" s="121" t="s">
        <v>40</v>
      </c>
    </row>
    <row r="6" spans="2:11" ht="93" customHeight="1" x14ac:dyDescent="0.25">
      <c r="B6" s="11">
        <v>1</v>
      </c>
      <c r="C6" s="26" t="s">
        <v>123</v>
      </c>
      <c r="D6" s="179" t="s">
        <v>125</v>
      </c>
      <c r="E6" s="173"/>
      <c r="F6" s="12">
        <v>2</v>
      </c>
      <c r="G6" s="13"/>
      <c r="H6" s="14">
        <f>F6*G6</f>
        <v>0</v>
      </c>
      <c r="I6" s="15"/>
      <c r="J6" s="16"/>
    </row>
    <row r="7" spans="2:11" ht="189.2" customHeight="1" x14ac:dyDescent="0.25">
      <c r="B7" s="17">
        <v>2</v>
      </c>
      <c r="C7" s="27" t="s">
        <v>124</v>
      </c>
      <c r="D7" s="179" t="s">
        <v>126</v>
      </c>
      <c r="E7" s="173"/>
      <c r="F7" s="18">
        <v>2</v>
      </c>
      <c r="G7" s="19"/>
      <c r="H7" s="14">
        <f>2*G7</f>
        <v>0</v>
      </c>
      <c r="I7" s="20"/>
      <c r="J7" s="16"/>
    </row>
    <row r="8" spans="2:11" ht="29.45" customHeight="1" thickBot="1" x14ac:dyDescent="0.3">
      <c r="B8" s="159" t="s">
        <v>103</v>
      </c>
      <c r="C8" s="160"/>
      <c r="D8" s="160"/>
      <c r="E8" s="160"/>
      <c r="F8" s="160"/>
      <c r="G8" s="161"/>
      <c r="H8" s="21">
        <f>SUM(H6:H7)</f>
        <v>0</v>
      </c>
      <c r="I8" s="22"/>
      <c r="J8" s="23"/>
    </row>
    <row r="9" spans="2:11" ht="30" customHeight="1" thickBot="1" x14ac:dyDescent="0.3">
      <c r="B9" s="150" t="s">
        <v>89</v>
      </c>
      <c r="C9" s="151"/>
      <c r="D9" s="151"/>
      <c r="E9" s="151"/>
      <c r="F9" s="151"/>
      <c r="G9" s="151"/>
      <c r="H9" s="151"/>
      <c r="I9" s="152"/>
      <c r="J9" s="24">
        <f>SUM(J6:J7)</f>
        <v>0</v>
      </c>
    </row>
    <row r="11" spans="2:11" ht="15.75" thickBot="1" x14ac:dyDescent="0.3"/>
    <row r="12" spans="2:11" ht="27.6" customHeight="1" thickBot="1" x14ac:dyDescent="0.3">
      <c r="B12" s="167" t="s">
        <v>74</v>
      </c>
      <c r="C12" s="168"/>
      <c r="D12" s="168"/>
      <c r="E12" s="169"/>
    </row>
    <row r="13" spans="2:11" ht="50.85" customHeight="1" x14ac:dyDescent="0.25">
      <c r="B13" s="74" t="s">
        <v>142</v>
      </c>
      <c r="C13" s="170" t="s">
        <v>67</v>
      </c>
      <c r="D13" s="171"/>
      <c r="E13" s="75" t="s">
        <v>132</v>
      </c>
      <c r="F13" s="75" t="s">
        <v>93</v>
      </c>
      <c r="G13" s="75" t="s">
        <v>69</v>
      </c>
      <c r="H13" s="75" t="s">
        <v>88</v>
      </c>
      <c r="I13" s="83" t="s">
        <v>157</v>
      </c>
      <c r="J13" s="75" t="s">
        <v>39</v>
      </c>
      <c r="K13" s="76" t="s">
        <v>159</v>
      </c>
    </row>
    <row r="14" spans="2:11" ht="38.85" customHeight="1" x14ac:dyDescent="0.25">
      <c r="B14" s="48">
        <v>3</v>
      </c>
      <c r="C14" s="172" t="s">
        <v>71</v>
      </c>
      <c r="D14" s="173"/>
      <c r="E14" s="49">
        <v>5</v>
      </c>
      <c r="F14" s="50"/>
      <c r="G14" s="51"/>
      <c r="H14" s="52"/>
      <c r="I14" s="55">
        <f>E14*G14</f>
        <v>0</v>
      </c>
      <c r="J14" s="15"/>
      <c r="K14" s="62">
        <f>I14*J14+I14</f>
        <v>0</v>
      </c>
    </row>
    <row r="15" spans="2:11" ht="41.65" customHeight="1" x14ac:dyDescent="0.25">
      <c r="B15" s="48">
        <v>4</v>
      </c>
      <c r="C15" s="172" t="s">
        <v>72</v>
      </c>
      <c r="D15" s="173"/>
      <c r="E15" s="50"/>
      <c r="F15" s="49">
        <v>2</v>
      </c>
      <c r="G15" s="52"/>
      <c r="H15" s="51"/>
      <c r="I15" s="55">
        <f>F15*H15</f>
        <v>0</v>
      </c>
      <c r="J15" s="15"/>
      <c r="K15" s="62">
        <f>I15*J15+I15</f>
        <v>0</v>
      </c>
    </row>
    <row r="16" spans="2:11" ht="32.85" customHeight="1" thickBot="1" x14ac:dyDescent="0.3">
      <c r="B16" s="196" t="s">
        <v>135</v>
      </c>
      <c r="C16" s="197"/>
      <c r="D16" s="197"/>
      <c r="E16" s="197"/>
      <c r="F16" s="197"/>
      <c r="G16" s="197"/>
      <c r="H16" s="198"/>
      <c r="I16" s="54">
        <f>SUM(I14:I15)</f>
        <v>0</v>
      </c>
    </row>
    <row r="17" spans="2:11" ht="30" customHeight="1" thickBot="1" x14ac:dyDescent="0.3">
      <c r="B17" s="150" t="s">
        <v>134</v>
      </c>
      <c r="C17" s="201"/>
      <c r="D17" s="201"/>
      <c r="E17" s="201"/>
      <c r="F17" s="201"/>
      <c r="G17" s="201"/>
      <c r="H17" s="201"/>
      <c r="I17" s="201"/>
      <c r="J17" s="202"/>
      <c r="K17" s="24">
        <f>K14+K15</f>
        <v>0</v>
      </c>
    </row>
    <row r="19" spans="2:11" ht="15.75" thickBot="1" x14ac:dyDescent="0.3"/>
    <row r="20" spans="2:11" ht="30.75" customHeight="1" thickBot="1" x14ac:dyDescent="0.3">
      <c r="B20" s="150" t="s">
        <v>138</v>
      </c>
      <c r="C20" s="166"/>
      <c r="D20" s="166"/>
      <c r="E20" s="166"/>
      <c r="F20" s="166"/>
      <c r="G20" s="166"/>
      <c r="H20" s="166"/>
      <c r="I20" s="53">
        <f>J9+I16</f>
        <v>0</v>
      </c>
    </row>
    <row r="21" spans="2:11" ht="30.75" customHeight="1" thickBot="1" x14ac:dyDescent="0.3">
      <c r="B21" s="150" t="s">
        <v>139</v>
      </c>
      <c r="C21" s="166"/>
      <c r="D21" s="166"/>
      <c r="E21" s="166"/>
      <c r="F21" s="166"/>
      <c r="G21" s="166"/>
      <c r="H21" s="166"/>
      <c r="I21" s="53">
        <f>J9+K17</f>
        <v>0</v>
      </c>
    </row>
  </sheetData>
  <mergeCells count="15">
    <mergeCell ref="C2:F2"/>
    <mergeCell ref="D5:E5"/>
    <mergeCell ref="D6:E6"/>
    <mergeCell ref="D7:E7"/>
    <mergeCell ref="B20:H20"/>
    <mergeCell ref="B4:E4"/>
    <mergeCell ref="B17:J17"/>
    <mergeCell ref="B8:G8"/>
    <mergeCell ref="B9:I9"/>
    <mergeCell ref="B21:H21"/>
    <mergeCell ref="B12:E12"/>
    <mergeCell ref="C13:D13"/>
    <mergeCell ref="C14:D14"/>
    <mergeCell ref="C15:D15"/>
    <mergeCell ref="B16:H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11F01-0620-468E-8204-DFE39C0350BC}">
  <sheetPr>
    <tabColor theme="6" tint="0.59999389629810485"/>
  </sheetPr>
  <dimension ref="B1:K23"/>
  <sheetViews>
    <sheetView topLeftCell="A17" zoomScale="70" zoomScaleNormal="70" workbookViewId="0">
      <selection activeCell="H17" sqref="H17"/>
    </sheetView>
  </sheetViews>
  <sheetFormatPr defaultRowHeight="15" x14ac:dyDescent="0.25"/>
  <cols>
    <col min="1" max="1" width="9.28515625" customWidth="1"/>
    <col min="2" max="2" width="22.85546875" customWidth="1"/>
    <col min="3" max="3" width="22.140625" customWidth="1"/>
    <col min="4" max="4" width="21.7109375" customWidth="1"/>
    <col min="5" max="5" width="23.5703125" customWidth="1"/>
    <col min="6" max="6" width="16.7109375" customWidth="1"/>
    <col min="7" max="7" width="20.42578125" customWidth="1"/>
    <col min="8" max="8" width="18.140625" customWidth="1"/>
    <col min="9" max="9" width="18" customWidth="1"/>
    <col min="10" max="10" width="18.85546875" customWidth="1"/>
    <col min="11" max="11" width="19.7109375" customWidth="1"/>
  </cols>
  <sheetData>
    <row r="1" spans="2:11" x14ac:dyDescent="0.25">
      <c r="B1" s="34" t="s">
        <v>35</v>
      </c>
      <c r="C1" s="35"/>
      <c r="D1" s="25"/>
      <c r="E1" s="25"/>
    </row>
    <row r="2" spans="2:11" ht="21" x14ac:dyDescent="0.25">
      <c r="B2" s="33" t="str" cm="1">
        <f t="array" aca="1" ref="B2" ca="1">MID(CELL("filename",A2),FIND("]",CELL("filename",A2))+1,255)</f>
        <v>Lot 8</v>
      </c>
      <c r="C2" s="188" t="s">
        <v>76</v>
      </c>
      <c r="D2" s="203"/>
      <c r="E2" s="204"/>
    </row>
    <row r="4" spans="2:11" ht="15.75" thickBot="1" x14ac:dyDescent="0.3"/>
    <row r="5" spans="2:11" ht="25.15" customHeight="1" thickBot="1" x14ac:dyDescent="0.3">
      <c r="B5" s="167" t="s">
        <v>75</v>
      </c>
      <c r="C5" s="199"/>
      <c r="D5" s="199"/>
      <c r="E5" s="200"/>
    </row>
    <row r="6" spans="2:11" ht="46.35" customHeight="1" x14ac:dyDescent="0.25">
      <c r="B6" s="118" t="s">
        <v>127</v>
      </c>
      <c r="C6" s="125" t="s">
        <v>50</v>
      </c>
      <c r="D6" s="162" t="s">
        <v>38</v>
      </c>
      <c r="E6" s="208"/>
      <c r="F6" s="126" t="s">
        <v>105</v>
      </c>
      <c r="G6" s="115" t="s">
        <v>91</v>
      </c>
      <c r="H6" s="115" t="s">
        <v>95</v>
      </c>
      <c r="I6" s="120" t="s">
        <v>39</v>
      </c>
      <c r="J6" s="121" t="s">
        <v>40</v>
      </c>
    </row>
    <row r="7" spans="2:11" ht="104.45" customHeight="1" x14ac:dyDescent="0.25">
      <c r="B7" s="56">
        <v>1</v>
      </c>
      <c r="C7" s="58" t="s">
        <v>58</v>
      </c>
      <c r="D7" s="179" t="s">
        <v>129</v>
      </c>
      <c r="E7" s="157"/>
      <c r="F7" s="60">
        <v>1</v>
      </c>
      <c r="G7" s="61"/>
      <c r="H7" s="62">
        <f>-F7*G7</f>
        <v>0</v>
      </c>
      <c r="I7" s="63"/>
      <c r="J7" s="64"/>
    </row>
    <row r="8" spans="2:11" ht="149.44999999999999" customHeight="1" x14ac:dyDescent="0.25">
      <c r="B8" s="57">
        <v>2</v>
      </c>
      <c r="C8" s="59" t="s">
        <v>59</v>
      </c>
      <c r="D8" s="179" t="s">
        <v>130</v>
      </c>
      <c r="E8" s="157"/>
      <c r="F8" s="65">
        <v>1</v>
      </c>
      <c r="G8" s="66"/>
      <c r="H8" s="62">
        <f>1*G8</f>
        <v>0</v>
      </c>
      <c r="I8" s="67"/>
      <c r="J8" s="64"/>
    </row>
    <row r="9" spans="2:11" ht="92.25" customHeight="1" x14ac:dyDescent="0.25">
      <c r="B9" s="57">
        <v>3</v>
      </c>
      <c r="C9" s="59" t="s">
        <v>60</v>
      </c>
      <c r="D9" s="179" t="s">
        <v>128</v>
      </c>
      <c r="E9" s="157"/>
      <c r="F9" s="65">
        <v>1</v>
      </c>
      <c r="G9" s="66"/>
      <c r="H9" s="62">
        <f>F9*G9</f>
        <v>0</v>
      </c>
      <c r="I9" s="67"/>
      <c r="J9" s="64"/>
    </row>
    <row r="10" spans="2:11" ht="29.45" customHeight="1" thickBot="1" x14ac:dyDescent="0.3">
      <c r="B10" s="159" t="s">
        <v>103</v>
      </c>
      <c r="C10" s="160"/>
      <c r="D10" s="160"/>
      <c r="E10" s="160"/>
      <c r="F10" s="160"/>
      <c r="G10" s="161"/>
      <c r="H10" s="21">
        <f>SUM(H7:H9)</f>
        <v>0</v>
      </c>
      <c r="I10" s="45"/>
      <c r="J10" s="23"/>
    </row>
    <row r="11" spans="2:11" ht="30" customHeight="1" thickBot="1" x14ac:dyDescent="0.3">
      <c r="B11" s="150" t="s">
        <v>89</v>
      </c>
      <c r="C11" s="151"/>
      <c r="D11" s="151"/>
      <c r="E11" s="151"/>
      <c r="F11" s="151"/>
      <c r="G11" s="151"/>
      <c r="H11" s="151"/>
      <c r="I11" s="152"/>
      <c r="J11" s="24">
        <f>SUM(J7:J9)</f>
        <v>0</v>
      </c>
    </row>
    <row r="13" spans="2:11" ht="15.75" thickBot="1" x14ac:dyDescent="0.3"/>
    <row r="14" spans="2:11" ht="27.6" customHeight="1" thickBot="1" x14ac:dyDescent="0.3">
      <c r="B14" s="167" t="s">
        <v>77</v>
      </c>
      <c r="C14" s="168"/>
      <c r="D14" s="168"/>
      <c r="E14" s="169"/>
    </row>
    <row r="15" spans="2:11" s="114" customFormat="1" ht="65.099999999999994" customHeight="1" x14ac:dyDescent="0.25">
      <c r="B15" s="74" t="s">
        <v>142</v>
      </c>
      <c r="C15" s="170" t="s">
        <v>67</v>
      </c>
      <c r="D15" s="171"/>
      <c r="E15" s="75" t="s">
        <v>132</v>
      </c>
      <c r="F15" s="75" t="s">
        <v>93</v>
      </c>
      <c r="G15" s="75" t="s">
        <v>69</v>
      </c>
      <c r="H15" s="75" t="s">
        <v>88</v>
      </c>
      <c r="I15" s="83" t="s">
        <v>70</v>
      </c>
      <c r="J15" s="75" t="s">
        <v>39</v>
      </c>
      <c r="K15" s="76" t="s">
        <v>82</v>
      </c>
    </row>
    <row r="16" spans="2:11" ht="38.85" customHeight="1" x14ac:dyDescent="0.25">
      <c r="B16" s="48">
        <v>4</v>
      </c>
      <c r="C16" s="172" t="s">
        <v>71</v>
      </c>
      <c r="D16" s="173"/>
      <c r="E16" s="49">
        <v>5</v>
      </c>
      <c r="F16" s="50"/>
      <c r="G16" s="51"/>
      <c r="H16" s="52"/>
      <c r="I16" s="55">
        <f>E16*G16</f>
        <v>0</v>
      </c>
      <c r="J16" s="63"/>
      <c r="K16" s="64">
        <f>I16*J16+I16</f>
        <v>0</v>
      </c>
    </row>
    <row r="17" spans="2:11" ht="41.65" customHeight="1" x14ac:dyDescent="0.25">
      <c r="B17" s="48">
        <v>5</v>
      </c>
      <c r="C17" s="172" t="s">
        <v>72</v>
      </c>
      <c r="D17" s="173"/>
      <c r="E17" s="50"/>
      <c r="F17" s="49">
        <v>2</v>
      </c>
      <c r="G17" s="52"/>
      <c r="H17" s="51"/>
      <c r="I17" s="55">
        <f>F17*H17</f>
        <v>0</v>
      </c>
      <c r="J17" s="63"/>
      <c r="K17" s="64">
        <f>I17*J17+I17</f>
        <v>0</v>
      </c>
    </row>
    <row r="18" spans="2:11" ht="30.75" customHeight="1" x14ac:dyDescent="0.25">
      <c r="B18" s="196" t="s">
        <v>131</v>
      </c>
      <c r="C18" s="197"/>
      <c r="D18" s="197"/>
      <c r="E18" s="197"/>
      <c r="F18" s="197"/>
      <c r="G18" s="197"/>
      <c r="H18" s="198"/>
      <c r="I18" s="54">
        <f>SUM(I16:I17)</f>
        <v>0</v>
      </c>
    </row>
    <row r="19" spans="2:11" ht="30" customHeight="1" thickBot="1" x14ac:dyDescent="0.3">
      <c r="B19" s="205" t="s">
        <v>81</v>
      </c>
      <c r="C19" s="206"/>
      <c r="D19" s="206"/>
      <c r="E19" s="206"/>
      <c r="F19" s="206"/>
      <c r="G19" s="206"/>
      <c r="H19" s="206"/>
      <c r="I19" s="206"/>
      <c r="J19" s="207"/>
      <c r="K19" s="84">
        <f>K16+K17</f>
        <v>0</v>
      </c>
    </row>
    <row r="21" spans="2:11" ht="15.75" thickBot="1" x14ac:dyDescent="0.3"/>
    <row r="22" spans="2:11" ht="30.75" customHeight="1" thickBot="1" x14ac:dyDescent="0.3">
      <c r="B22" s="150" t="s">
        <v>136</v>
      </c>
      <c r="C22" s="166"/>
      <c r="D22" s="166"/>
      <c r="E22" s="166"/>
      <c r="F22" s="166"/>
      <c r="G22" s="166"/>
      <c r="H22" s="166"/>
      <c r="I22" s="53">
        <f>J11+I18</f>
        <v>0</v>
      </c>
    </row>
    <row r="23" spans="2:11" ht="30.75" customHeight="1" thickBot="1" x14ac:dyDescent="0.3">
      <c r="B23" s="150" t="s">
        <v>137</v>
      </c>
      <c r="C23" s="166"/>
      <c r="D23" s="166"/>
      <c r="E23" s="166"/>
      <c r="F23" s="166"/>
      <c r="G23" s="166"/>
      <c r="H23" s="166"/>
      <c r="I23" s="53">
        <f>J11+K19</f>
        <v>0</v>
      </c>
    </row>
  </sheetData>
  <mergeCells count="16">
    <mergeCell ref="B22:H22"/>
    <mergeCell ref="B5:E5"/>
    <mergeCell ref="B14:E14"/>
    <mergeCell ref="C2:E2"/>
    <mergeCell ref="B23:H23"/>
    <mergeCell ref="B19:J19"/>
    <mergeCell ref="C17:D17"/>
    <mergeCell ref="B18:H18"/>
    <mergeCell ref="C15:D15"/>
    <mergeCell ref="C16:D16"/>
    <mergeCell ref="D9:E9"/>
    <mergeCell ref="B10:G10"/>
    <mergeCell ref="B11:I11"/>
    <mergeCell ref="D6:E6"/>
    <mergeCell ref="D7:E7"/>
    <mergeCell ref="D8:E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rovalStatus xmlns="07c2e16d-4c09-43e4-b5f5-29eb16220488" xsi:nil="true"/>
    <lcf76f155ced4ddcb4097134ff3c332f xmlns="07c2e16d-4c09-43e4-b5f5-29eb16220488">
      <Terms xmlns="http://schemas.microsoft.com/office/infopath/2007/PartnerControls"/>
    </lcf76f155ced4ddcb4097134ff3c332f>
    <TaxCatchAll xmlns="e339e561-3ac4-4f07-a80d-77efd469d69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CEB30E34AEDC0449A5D9EF7AA5B21D6" ma:contentTypeVersion="14" ma:contentTypeDescription="Create a new document." ma:contentTypeScope="" ma:versionID="6dfec1f07339d4c6763ce1f6514fd920">
  <xsd:schema xmlns:xsd="http://www.w3.org/2001/XMLSchema" xmlns:xs="http://www.w3.org/2001/XMLSchema" xmlns:p="http://schemas.microsoft.com/office/2006/metadata/properties" xmlns:ns2="07c2e16d-4c09-43e4-b5f5-29eb16220488" xmlns:ns3="e339e561-3ac4-4f07-a80d-77efd469d697" targetNamespace="http://schemas.microsoft.com/office/2006/metadata/properties" ma:root="true" ma:fieldsID="cab89d5a23b5f77c5ed884c5dfe7f81b" ns2:_="" ns3:_="">
    <xsd:import namespace="07c2e16d-4c09-43e4-b5f5-29eb16220488"/>
    <xsd:import namespace="e339e561-3ac4-4f07-a80d-77efd469d6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element ref="ns2: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2e16d-4c09-43e4-b5f5-29eb16220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d7bc9c9-70f3-4e8b-ab3c-e88a5044057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ApprovalStatus" ma:index="21" nillable="true" ma:displayName="Approval Status" ma:format="Dropdown" ma:internalName="ApprovalStatus">
      <xsd:simpleType>
        <xsd:restriction base="dms:Choice">
          <xsd:enumeration value="Draft"/>
          <xsd:enumeration value="Submit for approval"/>
          <xsd:enumeration value="Approved"/>
          <xsd:enumeration value="Rejected"/>
          <xsd:enumeration value="Mor information Required"/>
        </xsd:restriction>
      </xsd:simpleType>
    </xsd:element>
  </xsd:schema>
  <xsd:schema xmlns:xsd="http://www.w3.org/2001/XMLSchema" xmlns:xs="http://www.w3.org/2001/XMLSchema" xmlns:dms="http://schemas.microsoft.com/office/2006/documentManagement/types" xmlns:pc="http://schemas.microsoft.com/office/infopath/2007/PartnerControls" targetNamespace="e339e561-3ac4-4f07-a80d-77efd469d69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5ba38d-16a5-4e64-8ee5-a514e7a9f028}" ma:internalName="TaxCatchAll" ma:showField="CatchAllData" ma:web="e339e561-3ac4-4f07-a80d-77efd469d6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491150-2B96-4165-917F-8421BEADF261}">
  <ds:schemaRefs>
    <ds:schemaRef ds:uri="http://schemas.microsoft.com/office/infopath/2007/PartnerControls"/>
    <ds:schemaRef ds:uri="http://schemas.microsoft.com/office/2006/documentManagement/types"/>
    <ds:schemaRef ds:uri="http://purl.org/dc/terms/"/>
    <ds:schemaRef ds:uri="http://purl.org/dc/dcmitype/"/>
    <ds:schemaRef ds:uri="07c2e16d-4c09-43e4-b5f5-29eb16220488"/>
    <ds:schemaRef ds:uri="http://purl.org/dc/elements/1.1/"/>
    <ds:schemaRef ds:uri="http://schemas.microsoft.com/office/2006/metadata/properties"/>
    <ds:schemaRef ds:uri="http://schemas.openxmlformats.org/package/2006/metadata/core-properties"/>
    <ds:schemaRef ds:uri="e339e561-3ac4-4f07-a80d-77efd469d697"/>
    <ds:schemaRef ds:uri="http://www.w3.org/XML/1998/namespace"/>
  </ds:schemaRefs>
</ds:datastoreItem>
</file>

<file path=customXml/itemProps2.xml><?xml version="1.0" encoding="utf-8"?>
<ds:datastoreItem xmlns:ds="http://schemas.openxmlformats.org/officeDocument/2006/customXml" ds:itemID="{1933FA12-F02F-44BF-9779-1118AAD450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2e16d-4c09-43e4-b5f5-29eb16220488"/>
    <ds:schemaRef ds:uri="e339e561-3ac4-4f07-a80d-77efd469d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49549C-8B27-44CE-A159-FD7AD3FA938C}">
  <ds:schemaRefs>
    <ds:schemaRef ds:uri="http://schemas.microsoft.com/sharepoint/v3/contenttype/forms"/>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 id="{69303490-34a1-4f9b-a60f-dce4255e0dca}" enabled="0" method="" siteId="{69303490-34a1-4f9b-a60f-dce4255e0dca}" removed="1"/>
  <clbl:label id="{cc5ff0b8-d66e-4590-8a37-77b038644416}" enabled="0" method="" siteId="{cc5ff0b8-d66e-4590-8a37-77b0386444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Tenderer Instructions </vt:lpstr>
      <vt:lpstr>Data</vt:lpstr>
      <vt:lpstr>Lot 1</vt:lpstr>
      <vt:lpstr>Lot 2</vt:lpstr>
      <vt:lpstr>Lot 3</vt:lpstr>
      <vt:lpstr>Lot 4</vt:lpstr>
      <vt:lpstr>Lot 5</vt:lpstr>
      <vt:lpstr>Lot 6</vt:lpstr>
      <vt:lpstr>Lot 7</vt:lpstr>
      <vt:lpstr>Lot 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Deans (PLC)</dc:creator>
  <cp:keywords/>
  <dc:description/>
  <cp:lastModifiedBy>Eoin Mullarkey (Procurement)</cp:lastModifiedBy>
  <cp:revision/>
  <cp:lastPrinted>2026-07-27T11:29:11Z</cp:lastPrinted>
  <dcterms:created xsi:type="dcterms:W3CDTF">2013-09-04T09:52:44Z</dcterms:created>
  <dcterms:modified xsi:type="dcterms:W3CDTF">2026-09-09T11:03:47Z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0x0101000CEB30E34AEDC0449A5D9EF7AA5B21D6</vt:lpwstr>
  </property>
  <property fmtid="{D5CDD505-2E9C-101B-9397-08002B2CF9AE}" pid="3" name="Schools">
    <vt:lpwstr/>
  </property>
  <property fmtid="{D5CDD505-2E9C-101B-9397-08002B2CF9AE}" pid="4" name="Site Name">
    <vt:lpwstr>1;#SPU Operations|a349eabc-5ac9-47e4-b5e0-0c81acbe537d</vt:lpwstr>
  </property>
  <property fmtid="{D5CDD505-2E9C-101B-9397-08002B2CF9AE}" pid="5" name="Document_x0020_Category">
    <vt:lpwstr/>
  </property>
  <property fmtid="{D5CDD505-2E9C-101B-9397-08002B2CF9AE}" pid="6" name="Library">
    <vt:lpwstr>359;#Collaborative Projects|7b4cb1eb-f63e-43a2-98ec-c4fc1e45a252</vt:lpwstr>
  </property>
  <property fmtid="{D5CDD505-2E9C-101B-9397-08002B2CF9AE}" pid="7" name="Document Category">
    <vt:lpwstr/>
  </property>
  <property fmtid="{D5CDD505-2E9C-101B-9397-08002B2CF9AE}" pid="8" name="MSIP_Label_8bd706e6-d39b-491f-8397-f44635000177_Enabled">
    <vt:lpwstr>true</vt:lpwstr>
  </property>
  <property fmtid="{D5CDD505-2E9C-101B-9397-08002B2CF9AE}" pid="9" name="MSIP_Label_8bd706e6-d39b-491f-8397-f44635000177_SetDate">
    <vt:lpwstr>2025-01-20T16:48:41Z</vt:lpwstr>
  </property>
  <property fmtid="{D5CDD505-2E9C-101B-9397-08002B2CF9AE}" pid="10" name="MSIP_Label_8bd706e6-d39b-491f-8397-f44635000177_Method">
    <vt:lpwstr>Standard</vt:lpwstr>
  </property>
  <property fmtid="{D5CDD505-2E9C-101B-9397-08002B2CF9AE}" pid="11" name="MSIP_Label_8bd706e6-d39b-491f-8397-f44635000177_Name">
    <vt:lpwstr>Public</vt:lpwstr>
  </property>
  <property fmtid="{D5CDD505-2E9C-101B-9397-08002B2CF9AE}" pid="12" name="MSIP_Label_8bd706e6-d39b-491f-8397-f44635000177_SiteId">
    <vt:lpwstr>b1e24b49-e1ce-4259-b850-a50115ad6472</vt:lpwstr>
  </property>
  <property fmtid="{D5CDD505-2E9C-101B-9397-08002B2CF9AE}" pid="13" name="MSIP_Label_8bd706e6-d39b-491f-8397-f44635000177_ActionId">
    <vt:lpwstr>dd8741d8-c9db-40d8-82b8-907fefa68d31</vt:lpwstr>
  </property>
  <property fmtid="{D5CDD505-2E9C-101B-9397-08002B2CF9AE}" pid="14" name="MSIP_Label_8bd706e6-d39b-491f-8397-f44635000177_ContentBits">
    <vt:lpwstr>0</vt:lpwstr>
  </property>
  <property fmtid="{D5CDD505-2E9C-101B-9397-08002B2CF9AE}" pid="15" name="_NewReviewCycle">
    <vt:lpwstr/>
  </property>
  <property fmtid="{D5CDD505-2E9C-101B-9397-08002B2CF9AE}" pid="16" name="MediaServiceImageTags">
    <vt:lpwstr/>
  </property>
</Properties>
</file>