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taie.sharepoint.com/sites/PTCTenderingConfidential/Shared Documents/Ryder  Cup P&amp;R/Documents for Procurement Review/Lot 2 T+R/"/>
    </mc:Choice>
  </mc:AlternateContent>
  <xr:revisionPtr revIDLastSave="0" documentId="8_{1EB5653D-F99F-4E8B-A8E8-BFD665A5D0C0}" xr6:coauthVersionLast="47" xr6:coauthVersionMax="47" xr10:uidLastSave="{00000000-0000-0000-0000-000000000000}"/>
  <bookViews>
    <workbookView xWindow="-120" yWindow="-120" windowWidth="29040" windowHeight="15720" xr2:uid="{C401D71F-04B9-4522-9797-6D7142C6E627}"/>
  </bookViews>
  <sheets>
    <sheet name="Instructions" sheetId="32" r:id="rId1"/>
    <sheet name="Lot 2 - Tender Fee" sheetId="34" r:id="rId2"/>
    <sheet name="Lot 2 - Mobilisation" sheetId="33" r:id="rId3"/>
    <sheet name="Lot 2 - Operations" sheetId="26" r:id="rId4"/>
    <sheet name="Lot 2 - DeMobilisation" sheetId="35" r:id="rId5"/>
    <sheet name="Glossary" sheetId="7" r:id="rId6"/>
  </sheets>
  <definedNames>
    <definedName name="_Toc175864254" localSheetId="4">'Lot 2 - DeMobilisation'!#REF!</definedName>
    <definedName name="_Toc175864254" localSheetId="2">'Lot 2 - Mobilisation'!#REF!</definedName>
    <definedName name="_Toc175864254" localSheetId="3">'Lot 2 - Operations'!#REF!</definedName>
    <definedName name="_Toc175864254" localSheetId="1">'Lot 2 - Tender Fee'!#REF!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" i="26" l="1"/>
  <c r="E54" i="26"/>
  <c r="K43" i="26"/>
  <c r="E44" i="26"/>
  <c r="Q46" i="33"/>
  <c r="K38" i="33"/>
  <c r="K25" i="33"/>
  <c r="K13" i="33"/>
  <c r="K19" i="33"/>
  <c r="J20" i="26"/>
  <c r="I20" i="26"/>
  <c r="H20" i="26"/>
  <c r="G20" i="26"/>
  <c r="F20" i="26"/>
  <c r="E20" i="26"/>
  <c r="E14" i="26"/>
  <c r="K58" i="26"/>
  <c r="K59" i="26"/>
  <c r="I15" i="34" l="1"/>
  <c r="I16" i="34" s="1"/>
  <c r="J9" i="34"/>
  <c r="J10" i="34" s="1"/>
  <c r="I9" i="34"/>
  <c r="I10" i="34" s="1"/>
  <c r="G9" i="34"/>
  <c r="G10" i="34" s="1"/>
  <c r="F9" i="34"/>
  <c r="F10" i="34" s="1"/>
  <c r="E9" i="34"/>
  <c r="E10" i="34" s="1"/>
  <c r="J54" i="26"/>
  <c r="I54" i="26"/>
  <c r="H54" i="26"/>
  <c r="G54" i="26"/>
  <c r="F54" i="26"/>
  <c r="D39" i="33"/>
  <c r="Q52" i="33"/>
  <c r="P52" i="33"/>
  <c r="O52" i="33"/>
  <c r="N52" i="33"/>
  <c r="M52" i="33"/>
  <c r="L52" i="33"/>
  <c r="K52" i="33"/>
  <c r="P46" i="33"/>
  <c r="O46" i="33"/>
  <c r="N46" i="33"/>
  <c r="M46" i="33"/>
  <c r="L46" i="33"/>
  <c r="K46" i="33"/>
  <c r="Q44" i="33"/>
  <c r="P44" i="33"/>
  <c r="O44" i="33"/>
  <c r="N44" i="33"/>
  <c r="M44" i="33"/>
  <c r="L44" i="33"/>
  <c r="K44" i="33"/>
  <c r="Q41" i="33"/>
  <c r="P41" i="33"/>
  <c r="O41" i="33"/>
  <c r="N41" i="33"/>
  <c r="M41" i="33"/>
  <c r="L41" i="33"/>
  <c r="K41" i="33"/>
  <c r="Q38" i="33"/>
  <c r="P38" i="33"/>
  <c r="O38" i="33"/>
  <c r="N38" i="33"/>
  <c r="M38" i="33"/>
  <c r="L38" i="33"/>
  <c r="Q28" i="33"/>
  <c r="P28" i="33"/>
  <c r="O28" i="33"/>
  <c r="N28" i="33"/>
  <c r="M28" i="33"/>
  <c r="L28" i="33"/>
  <c r="K28" i="33"/>
  <c r="Q25" i="33"/>
  <c r="P25" i="33"/>
  <c r="O25" i="33"/>
  <c r="N25" i="33"/>
  <c r="M25" i="33"/>
  <c r="L25" i="33"/>
  <c r="Q22" i="33"/>
  <c r="P22" i="33"/>
  <c r="O22" i="33"/>
  <c r="N22" i="33"/>
  <c r="M22" i="33"/>
  <c r="L22" i="33"/>
  <c r="K22" i="33"/>
  <c r="Q19" i="33"/>
  <c r="P19" i="33"/>
  <c r="O19" i="33"/>
  <c r="N19" i="33"/>
  <c r="M19" i="33"/>
  <c r="L19" i="33"/>
  <c r="Q13" i="33"/>
  <c r="P13" i="33"/>
  <c r="O13" i="33"/>
  <c r="N13" i="33"/>
  <c r="M13" i="33"/>
  <c r="L13" i="33"/>
  <c r="K12" i="26"/>
  <c r="E15" i="35"/>
  <c r="N24" i="34" s="1"/>
  <c r="J60" i="26"/>
  <c r="I60" i="26"/>
  <c r="H60" i="26"/>
  <c r="G60" i="26"/>
  <c r="F60" i="26"/>
  <c r="J15" i="34"/>
  <c r="J16" i="34" s="1"/>
  <c r="G15" i="34"/>
  <c r="G16" i="34" s="1"/>
  <c r="F15" i="34"/>
  <c r="F16" i="34" s="1"/>
  <c r="E15" i="34"/>
  <c r="E16" i="34" s="1"/>
  <c r="K54" i="26" l="1"/>
  <c r="L24" i="34" s="1"/>
  <c r="D9" i="34"/>
  <c r="P53" i="33"/>
  <c r="Q53" i="33"/>
  <c r="N53" i="33"/>
  <c r="M53" i="33"/>
  <c r="O53" i="33"/>
  <c r="L53" i="33"/>
  <c r="K53" i="33"/>
  <c r="K20" i="26"/>
  <c r="D24" i="34" s="1"/>
  <c r="D31" i="33"/>
  <c r="D28" i="33"/>
  <c r="D23" i="33"/>
  <c r="D14" i="33"/>
  <c r="K57" i="26"/>
  <c r="K56" i="26"/>
  <c r="K55" i="26"/>
  <c r="K53" i="26"/>
  <c r="K52" i="26"/>
  <c r="K51" i="26"/>
  <c r="J49" i="26"/>
  <c r="I49" i="26"/>
  <c r="H49" i="26"/>
  <c r="G49" i="26"/>
  <c r="F49" i="26"/>
  <c r="E49" i="26"/>
  <c r="K48" i="26"/>
  <c r="J47" i="26"/>
  <c r="I47" i="26"/>
  <c r="H47" i="26"/>
  <c r="G47" i="26"/>
  <c r="F47" i="26"/>
  <c r="E47" i="26"/>
  <c r="K46" i="26"/>
  <c r="K45" i="26"/>
  <c r="J44" i="26"/>
  <c r="I44" i="26"/>
  <c r="H44" i="26"/>
  <c r="G44" i="26"/>
  <c r="F44" i="26"/>
  <c r="K42" i="26"/>
  <c r="J41" i="26"/>
  <c r="I41" i="26"/>
  <c r="H41" i="26"/>
  <c r="G41" i="26"/>
  <c r="F41" i="26"/>
  <c r="E41" i="26"/>
  <c r="K40" i="26"/>
  <c r="K39" i="26"/>
  <c r="K38" i="26"/>
  <c r="K37" i="26"/>
  <c r="K36" i="26"/>
  <c r="K35" i="26"/>
  <c r="K34" i="26"/>
  <c r="K33" i="26"/>
  <c r="K32" i="26"/>
  <c r="K31" i="26"/>
  <c r="K30" i="26"/>
  <c r="J29" i="26"/>
  <c r="I29" i="26"/>
  <c r="H29" i="26"/>
  <c r="G29" i="26"/>
  <c r="F29" i="26"/>
  <c r="E29" i="26"/>
  <c r="K28" i="26"/>
  <c r="K27" i="26"/>
  <c r="J26" i="26"/>
  <c r="I26" i="26"/>
  <c r="H26" i="26"/>
  <c r="G26" i="26"/>
  <c r="F26" i="26"/>
  <c r="E26" i="26"/>
  <c r="K25" i="26"/>
  <c r="K24" i="26"/>
  <c r="J23" i="26"/>
  <c r="I23" i="26"/>
  <c r="H23" i="26"/>
  <c r="G23" i="26"/>
  <c r="F23" i="26"/>
  <c r="E23" i="26"/>
  <c r="K22" i="26"/>
  <c r="K21" i="26"/>
  <c r="J14" i="26"/>
  <c r="I14" i="26"/>
  <c r="H14" i="26"/>
  <c r="G14" i="26"/>
  <c r="F14" i="26"/>
  <c r="K13" i="26"/>
  <c r="K11" i="26"/>
  <c r="K10" i="26"/>
  <c r="K9" i="26"/>
  <c r="Q54" i="33" l="1"/>
  <c r="D32" i="33" s="1"/>
  <c r="D40" i="33" s="1"/>
  <c r="C24" i="34" s="1"/>
  <c r="C25" i="34" s="1"/>
  <c r="D25" i="34"/>
  <c r="L25" i="34"/>
  <c r="M24" i="34"/>
  <c r="M25" i="34" s="1"/>
  <c r="K41" i="26"/>
  <c r="H24" i="34" s="1"/>
  <c r="H25" i="34" s="1"/>
  <c r="K49" i="26"/>
  <c r="K24" i="34" s="1"/>
  <c r="K25" i="34" s="1"/>
  <c r="K47" i="26"/>
  <c r="J24" i="34" s="1"/>
  <c r="J25" i="34" s="1"/>
  <c r="F61" i="26"/>
  <c r="K26" i="26"/>
  <c r="F24" i="34" s="1"/>
  <c r="F25" i="34" s="1"/>
  <c r="G61" i="26"/>
  <c r="K44" i="26"/>
  <c r="I24" i="34" s="1"/>
  <c r="I25" i="34" s="1"/>
  <c r="H61" i="26"/>
  <c r="D15" i="34"/>
  <c r="D16" i="34" s="1"/>
  <c r="I61" i="26"/>
  <c r="K60" i="26"/>
  <c r="K14" i="26"/>
  <c r="D10" i="34"/>
  <c r="K23" i="26"/>
  <c r="E24" i="34" s="1"/>
  <c r="K29" i="26"/>
  <c r="G24" i="34" s="1"/>
  <c r="G25" i="34" s="1"/>
  <c r="J61" i="26"/>
  <c r="E61" i="26"/>
  <c r="O24" i="34" l="1"/>
  <c r="C29" i="34" s="1"/>
  <c r="K62" i="26"/>
  <c r="E25" i="34"/>
</calcChain>
</file>

<file path=xl/sharedStrings.xml><?xml version="1.0" encoding="utf-8"?>
<sst xmlns="http://schemas.openxmlformats.org/spreadsheetml/2006/main" count="276" uniqueCount="167">
  <si>
    <t xml:space="preserve">
</t>
  </si>
  <si>
    <t>Staffing</t>
  </si>
  <si>
    <t>No. of P&amp;R based Staff</t>
  </si>
  <si>
    <t>Spares</t>
  </si>
  <si>
    <t>Drivers</t>
  </si>
  <si>
    <t>Other Staff/ Operational Staff</t>
  </si>
  <si>
    <t>Overall Site Management</t>
  </si>
  <si>
    <t xml:space="preserve">Marshalling staff </t>
  </si>
  <si>
    <t>No. of Drivers</t>
  </si>
  <si>
    <t>Low Floor</t>
  </si>
  <si>
    <t>Tow Truck</t>
  </si>
  <si>
    <t>Marshalling Staff</t>
  </si>
  <si>
    <t>Operational Staff</t>
  </si>
  <si>
    <t>P&amp;R</t>
  </si>
  <si>
    <t>Event Site</t>
  </si>
  <si>
    <t>Backup buses readily available to become operational quickly in the event of a vehicle breakdown or service issue.</t>
  </si>
  <si>
    <t>Smaller vehicles suitable for transporting groups, primariliy passengers requiring accessible services.</t>
  </si>
  <si>
    <t>Vehicles with low-floor access designed to accommodate accessible users, including wheelchair users and those with reduced mobility.</t>
  </si>
  <si>
    <t>On-call recovery vehicle used to assist or remove buses in the event of a breakdown or incident.</t>
  </si>
  <si>
    <t>Qualified bus or coach drivers responsible for operating transport services.</t>
  </si>
  <si>
    <t>Staff responsible for managing on-site transport operations. Activities may include coordinating cars, buses, coaches, and visitors; managing vehicle capacity; and acting as a point of contact between Park &amp; Ride sites.</t>
  </si>
  <si>
    <t>Additional staff required to support marshalling staff, drivers, and visitors, including general assistance and operational support roles.</t>
  </si>
  <si>
    <t>Management staff responsible for overseeing operations across all sites, ensuring coordination between locations and smooth day-to-day running.</t>
  </si>
  <si>
    <t>Designated Park and Ride site where visitors park vehicles and transfer to event transport services.</t>
  </si>
  <si>
    <t>Primary location where the event takes place. All visitors are transported to and from this site. Located in Adare</t>
  </si>
  <si>
    <t>Term</t>
  </si>
  <si>
    <t>Description</t>
  </si>
  <si>
    <t>Location  ( e.g. eir code)</t>
  </si>
  <si>
    <t>Total price of Drivers per day</t>
  </si>
  <si>
    <t>Total price of Marshalling staff per day</t>
  </si>
  <si>
    <t>Total price per day</t>
  </si>
  <si>
    <t>Shuttles</t>
  </si>
  <si>
    <t>Vehicles</t>
  </si>
  <si>
    <t>No. of Single-deck Buses</t>
  </si>
  <si>
    <t>No. of Double-decker Buses</t>
  </si>
  <si>
    <t>Staff Accommodation</t>
  </si>
  <si>
    <t>No. of Rooms</t>
  </si>
  <si>
    <t>Room Rate per night</t>
  </si>
  <si>
    <t>Staff Meals</t>
  </si>
  <si>
    <t>No. of Staff</t>
  </si>
  <si>
    <t>Food and Beverages rate for staff per Day</t>
  </si>
  <si>
    <r>
      <rPr>
        <b/>
        <i/>
        <sz val="12"/>
        <rFont val="Aptos Display"/>
        <family val="2"/>
        <scheme val="major"/>
      </rPr>
      <t xml:space="preserve"> (Option 1)</t>
    </r>
    <r>
      <rPr>
        <sz val="12"/>
        <rFont val="Aptos Display"/>
        <family val="2"/>
        <scheme val="major"/>
      </rPr>
      <t xml:space="preserve"> Price to stable individual vehicles</t>
    </r>
  </si>
  <si>
    <t>No. of Stabled Vehicles per day</t>
  </si>
  <si>
    <t>Coordinators</t>
  </si>
  <si>
    <t>No. of Operation Coordinators</t>
  </si>
  <si>
    <t>T&amp;R</t>
  </si>
  <si>
    <t xml:space="preserve"> Single-deck bus</t>
  </si>
  <si>
    <t>Tow Trucks</t>
  </si>
  <si>
    <t>Staff Recruitment</t>
  </si>
  <si>
    <t>Staff Training</t>
  </si>
  <si>
    <t>Project Management Services</t>
  </si>
  <si>
    <t>Insurances</t>
  </si>
  <si>
    <t>General Office Expenses</t>
  </si>
  <si>
    <t>Cybersecurity systems</t>
  </si>
  <si>
    <t>Other IT Systems</t>
  </si>
  <si>
    <t>Mobilisation of Vehicles</t>
  </si>
  <si>
    <t>General Overheads</t>
  </si>
  <si>
    <t>Staffing Costs</t>
  </si>
  <si>
    <t>Overheads</t>
  </si>
  <si>
    <t>Fuel/ electricity Costs/AD-Blue</t>
  </si>
  <si>
    <t>Safety Manager</t>
  </si>
  <si>
    <t>Other staff Costs (to be itemised)</t>
  </si>
  <si>
    <t>Operations manager</t>
  </si>
  <si>
    <t>Management Staff Charges</t>
  </si>
  <si>
    <t>Operators Representative</t>
  </si>
  <si>
    <t>Maintenance Manager</t>
  </si>
  <si>
    <t>Administration Staff</t>
  </si>
  <si>
    <t>Staff Travel</t>
  </si>
  <si>
    <t>Fuel</t>
  </si>
  <si>
    <t>Total price of Vehicles per day</t>
  </si>
  <si>
    <t>Double-deck bus</t>
  </si>
  <si>
    <t>Total number of vehicles</t>
  </si>
  <si>
    <t>Train Stations which requires shuttle services to Ryder Cup Event</t>
  </si>
  <si>
    <t>The price evaluation will be evaluated in accordance with the methodology set out in the RFT (Request for Tender).</t>
  </si>
  <si>
    <r>
      <t xml:space="preserve">PARK &amp; RIDE - Lot 2
</t>
    </r>
    <r>
      <rPr>
        <i/>
        <sz val="13"/>
        <color theme="0"/>
        <rFont val="Aptos Display"/>
        <family val="2"/>
        <scheme val="major"/>
      </rPr>
      <t>Note: Composed of  Limerick Colbert Railway Station (T&amp;R)</t>
    </r>
  </si>
  <si>
    <t>PARK &amp; RIDE - Lot 2
Note: Composed of  Limerick Colbert Railway Station (T&amp;R)</t>
  </si>
  <si>
    <t>Cost 1 (add description in column D)</t>
  </si>
  <si>
    <t>Cost 2 (add description in column D)</t>
  </si>
  <si>
    <t>Cost 3 (add description in column D)</t>
  </si>
  <si>
    <t>Additional costs (to be specified)</t>
  </si>
  <si>
    <t>To evaluate price, the following Tender Pricing Model must be completed</t>
  </si>
  <si>
    <t>KEY</t>
  </si>
  <si>
    <t>On-Site Mobilisation (Familiarity Week)</t>
  </si>
  <si>
    <t>Familiarity Week</t>
  </si>
  <si>
    <t>De-Mobilisation</t>
  </si>
  <si>
    <t>No. of Tow Trucks (min. of 1 truck per site)</t>
  </si>
  <si>
    <t>Total Additional Costs</t>
  </si>
  <si>
    <r>
      <t xml:space="preserve">Please only use </t>
    </r>
    <r>
      <rPr>
        <b/>
        <i/>
        <sz val="13"/>
        <color theme="1"/>
        <rFont val="Aptos Narrow"/>
        <family val="2"/>
        <scheme val="minor"/>
      </rPr>
      <t xml:space="preserve">one </t>
    </r>
    <r>
      <rPr>
        <i/>
        <sz val="13"/>
        <color theme="1"/>
        <rFont val="Aptos Narrow"/>
        <family val="2"/>
        <scheme val="minor"/>
      </rPr>
      <t>option (individual rate or nightly rate)</t>
    </r>
  </si>
  <si>
    <t>Event Week</t>
  </si>
  <si>
    <t>Please write a description below for each Additional Cost</t>
  </si>
  <si>
    <t>Lot 2 - Total Cost (Familiarity Week)</t>
  </si>
  <si>
    <t>Mandatory  Cells</t>
  </si>
  <si>
    <t>Tender Pricing Form</t>
  </si>
  <si>
    <t>GUIDELINES FOR THE COMPLETION OF THE TENDER PRICING FORM</t>
  </si>
  <si>
    <t>Total Numbers</t>
  </si>
  <si>
    <t>Mobilisation (Familiarity) Week</t>
  </si>
  <si>
    <t>Stabling</t>
  </si>
  <si>
    <t>Column1</t>
  </si>
  <si>
    <t>Other Staff</t>
  </si>
  <si>
    <t>No of Staff (Meals)</t>
  </si>
  <si>
    <t>No. of stabled vehicles</t>
  </si>
  <si>
    <t>Total</t>
  </si>
  <si>
    <t>Total Costs</t>
  </si>
  <si>
    <t>Mobilisation</t>
  </si>
  <si>
    <t>Additional costs</t>
  </si>
  <si>
    <t xml:space="preserve"> </t>
  </si>
  <si>
    <t>Meals</t>
  </si>
  <si>
    <t>Cost of Rooms</t>
  </si>
  <si>
    <t xml:space="preserve">  </t>
  </si>
  <si>
    <t>All mandatory input cells must be completed. Where a Tenderer intends to enter a zero to a charge line, a '0' must be entered into the cell. Blank cells for mandatory inputs are not permitted.</t>
  </si>
  <si>
    <t>Tender Fee</t>
  </si>
  <si>
    <t>Total Mobilisation Fee</t>
  </si>
  <si>
    <t>Single-deck Coach</t>
  </si>
  <si>
    <t>Double-deck Coach</t>
  </si>
  <si>
    <t>Other Staffing Costs</t>
  </si>
  <si>
    <t>Staff Transport</t>
  </si>
  <si>
    <t>Operator Vehicle Facilties</t>
  </si>
  <si>
    <t>Operator Vehicle Facility</t>
  </si>
  <si>
    <t>Facility Equipment</t>
  </si>
  <si>
    <t>Cost 4 (add description in column D)</t>
  </si>
  <si>
    <t>Cost 5 (add description in column D)</t>
  </si>
  <si>
    <t>Practice Days</t>
  </si>
  <si>
    <t>Opening Day</t>
  </si>
  <si>
    <t>Championship Days</t>
  </si>
  <si>
    <t>Final Day</t>
  </si>
  <si>
    <t xml:space="preserve">Subtotal </t>
  </si>
  <si>
    <t>No. of Double-deck Coaches</t>
  </si>
  <si>
    <t>No. of Single-deck Coaches</t>
  </si>
  <si>
    <t>Total Price for Coodinating Staff per day</t>
  </si>
  <si>
    <t>Event Control Room Staff</t>
  </si>
  <si>
    <t>Operator Staff</t>
  </si>
  <si>
    <t>Fleet Cleaning</t>
  </si>
  <si>
    <t>Operator Facilities</t>
  </si>
  <si>
    <t>Operator Communication System (radios, phones)</t>
  </si>
  <si>
    <t>Operator's Vehicle Control System</t>
  </si>
  <si>
    <t xml:space="preserve">Tender Pricing Summary </t>
  </si>
  <si>
    <t xml:space="preserve">Total </t>
  </si>
  <si>
    <t>Demobilisation costs (to be specified)</t>
  </si>
  <si>
    <t>Total Demobilisation Costs</t>
  </si>
  <si>
    <t>Lot 2 - Total Daily Charge Rate (Familiarity Week)</t>
  </si>
  <si>
    <t>Lot 2- Total Cost for Event Week</t>
  </si>
  <si>
    <t>Cost of Opertor Vehicle Facility</t>
  </si>
  <si>
    <t>Daily Rate per Single-deck Coach</t>
  </si>
  <si>
    <t>Daily Rate per Double-deck  Coach</t>
  </si>
  <si>
    <t>Daily rate for Tow Trucks</t>
  </si>
  <si>
    <t>Daily Rate per Individual</t>
  </si>
  <si>
    <t>Lot 2 - Total Daily Charge Rate</t>
  </si>
  <si>
    <t>Daily Rate per Single-deck Bus</t>
  </si>
  <si>
    <t>Daily Rate per Double-deck Bus</t>
  </si>
  <si>
    <t>Maintenance Staff</t>
  </si>
  <si>
    <t>Vehicle Licences</t>
  </si>
  <si>
    <t>Total price of Marshalling Staff per day</t>
  </si>
  <si>
    <t>Total Cost of Familiarity Week</t>
  </si>
  <si>
    <t>Fleet Cleaning Staff</t>
  </si>
  <si>
    <t>Total price of Coodinating Staff per day</t>
  </si>
  <si>
    <t>Total price of Other Staff per day</t>
  </si>
  <si>
    <t>Total price of Staff Meals per day</t>
  </si>
  <si>
    <t>Total price of Accommodation per night</t>
  </si>
  <si>
    <t>Total price of Fuel per day</t>
  </si>
  <si>
    <t xml:space="preserve">Management Staff </t>
  </si>
  <si>
    <t>Total price of Operator Facilities per day</t>
  </si>
  <si>
    <t>Price per day</t>
  </si>
  <si>
    <t xml:space="preserve">NOTE TO TENDERERS: ONLY COSTS ASSOCIATED WITH THE MOBILISATION STAGE ARE  TO BE INCLDUED IN THIS WORKSHEET. ENTER ZERO AGAINST ANY ITEM THAT DOES NOT APPLY. </t>
  </si>
  <si>
    <t xml:space="preserve">NOTE TO TENDERERS: ONLY COSTS ASSOCIATED WITH THE OPERATION STAGE ARE TO BE INCLDUED IN THIS WORKSHEET. ENTER ZERO AGAINST ANY ITEM THAT DOES NOT APPLY. </t>
  </si>
  <si>
    <t xml:space="preserve">NOTE TO TENDERERS: ONLY COSTS ASSOCIATED WITH THE DE-MOBILSIATION STAGE ARE  TO BE INCLDUED IN THIS WORKSHEET. ENTER ZERO AGAINST ANY ITEM THAT DOES NOT APPLY. </t>
  </si>
  <si>
    <t>Total Costs of Operator Vehicle Facilities</t>
  </si>
  <si>
    <t>Please ensure you provide pricing for all editable cells (shown in orange) in the key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</si>
</sst>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_-[$€-2]\ * #,##0.00_-;\-[$€-2]\ * #,##0.00_-;_-[$€-2]\ * &quot;-&quot;??_-;_-@_-"/>
  </numFmts>
  <fonts count="46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u/>
      <sz val="20"/>
      <color rgb="FF333399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u/>
      <sz val="14"/>
      <color rgb="FFFF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sz val="13"/>
      <color theme="1"/>
      <name val="Aptos Display"/>
      <family val="2"/>
      <scheme val="major"/>
    </font>
    <font>
      <i/>
      <sz val="13"/>
      <color theme="1"/>
      <name val="Aptos Display"/>
      <family val="2"/>
      <scheme val="major"/>
    </font>
    <font>
      <b/>
      <sz val="13"/>
      <color theme="1"/>
      <name val="Aptos Display"/>
      <family val="2"/>
      <scheme val="major"/>
    </font>
    <font>
      <b/>
      <sz val="13"/>
      <name val="Aptos Display"/>
      <family val="2"/>
      <scheme val="major"/>
    </font>
    <font>
      <sz val="24"/>
      <color theme="1"/>
      <name val="Aptos Display"/>
      <family val="2"/>
      <scheme val="major"/>
    </font>
    <font>
      <sz val="72"/>
      <color theme="1"/>
      <name val="Aptos Display"/>
      <family val="2"/>
      <scheme val="major"/>
    </font>
    <font>
      <b/>
      <sz val="13"/>
      <color theme="0"/>
      <name val="Aptos Display"/>
      <family val="2"/>
      <scheme val="major"/>
    </font>
    <font>
      <b/>
      <i/>
      <sz val="11"/>
      <color theme="1"/>
      <name val="Aptos Display"/>
      <family val="2"/>
      <scheme val="major"/>
    </font>
    <font>
      <b/>
      <i/>
      <sz val="11"/>
      <color theme="2" tint="-0.74999237037263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name val="Aptos Display"/>
      <family val="2"/>
      <scheme val="major"/>
    </font>
    <font>
      <i/>
      <sz val="13"/>
      <color theme="0"/>
      <name val="Aptos Display"/>
      <family val="2"/>
      <scheme val="major"/>
    </font>
    <font>
      <sz val="13"/>
      <name val="Aptos Display"/>
      <family val="2"/>
      <scheme val="major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0"/>
      <color theme="0" tint="-0.499984740745262"/>
      <name val="Aptos Display"/>
      <family val="2"/>
      <scheme val="major"/>
    </font>
    <font>
      <sz val="12"/>
      <name val="Aptos Display"/>
      <family val="2"/>
      <scheme val="major"/>
    </font>
    <font>
      <b/>
      <i/>
      <sz val="12"/>
      <name val="Aptos Display"/>
      <family val="2"/>
      <scheme val="major"/>
    </font>
    <font>
      <i/>
      <sz val="12"/>
      <color theme="2" tint="-0.749992370372631"/>
      <name val="Aptos Display"/>
      <family val="2"/>
      <scheme val="major"/>
    </font>
    <font>
      <b/>
      <sz val="14"/>
      <color theme="0"/>
      <name val="Aptos Narrow"/>
      <family val="2"/>
      <scheme val="minor"/>
    </font>
    <font>
      <b/>
      <sz val="12"/>
      <color theme="0"/>
      <name val="Aptos Display"/>
      <family val="2"/>
      <scheme val="major"/>
    </font>
    <font>
      <u/>
      <sz val="11"/>
      <color theme="1"/>
      <name val="Aptos Narrow"/>
      <family val="2"/>
      <scheme val="minor"/>
    </font>
    <font>
      <i/>
      <sz val="13"/>
      <name val="Aptos Narrow"/>
      <family val="2"/>
      <scheme val="minor"/>
    </font>
    <font>
      <i/>
      <sz val="13"/>
      <color theme="1"/>
      <name val="Aptos Narrow"/>
      <family val="2"/>
      <scheme val="minor"/>
    </font>
    <font>
      <b/>
      <i/>
      <sz val="13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4"/>
      <color theme="1"/>
      <name val="Aptos Narrow"/>
      <family val="2"/>
      <scheme val="minor"/>
    </font>
    <font>
      <b/>
      <sz val="14"/>
      <color theme="0" tint="-0.249977111117893"/>
      <name val="Aptos Display"/>
      <family val="2"/>
      <scheme val="major"/>
    </font>
    <font>
      <b/>
      <sz val="14"/>
      <color theme="0" tint="-0.14999847407452621"/>
      <name val="Aptos Display"/>
      <family val="2"/>
      <scheme val="major"/>
    </font>
    <font>
      <b/>
      <sz val="14"/>
      <color theme="3" tint="0.89999084444715716"/>
      <name val="Aptos Display"/>
      <family val="2"/>
      <scheme val="major"/>
    </font>
    <font>
      <b/>
      <u/>
      <sz val="20"/>
      <name val="Aptos Display"/>
      <family val="2"/>
      <scheme val="major"/>
    </font>
    <font>
      <b/>
      <sz val="20"/>
      <color theme="0"/>
      <name val="Aptos Display"/>
      <family val="2"/>
      <scheme val="major"/>
    </font>
    <font>
      <sz val="20"/>
      <color theme="1"/>
      <name val="Aptos Display"/>
      <family val="2"/>
      <scheme val="major"/>
    </font>
    <font>
      <b/>
      <sz val="12"/>
      <name val="Aptos Display"/>
      <family val="2"/>
      <scheme val="major"/>
    </font>
    <font>
      <i/>
      <sz val="12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D65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 style="medium">
        <color theme="0" tint="-0.14996795556505021"/>
      </bottom>
      <diagonal/>
    </border>
    <border>
      <left style="thin">
        <color theme="2" tint="-9.9917600024414813E-2"/>
      </left>
      <right style="medium">
        <color indexed="64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/>
      <diagonal/>
    </border>
    <border>
      <left style="thin">
        <color theme="2" tint="-9.9917600024414813E-2"/>
      </left>
      <right style="medium">
        <color indexed="64"/>
      </right>
      <top/>
      <bottom/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2" tint="-9.9948118533890809E-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2" tint="-9.9948118533890809E-2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/>
      <bottom style="thin">
        <color theme="0"/>
      </bottom>
      <diagonal/>
    </border>
    <border>
      <left style="thin">
        <color theme="2" tint="-9.9917600024414813E-2"/>
      </left>
      <right style="medium">
        <color indexed="64"/>
      </right>
      <top/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medium">
        <color indexed="64"/>
      </top>
      <bottom style="thin">
        <color theme="2" tint="-9.9948118533890809E-2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2" tint="-9.9948118533890809E-2"/>
      </bottom>
      <diagonal/>
    </border>
  </borders>
  <cellStyleXfs count="3">
    <xf numFmtId="0" fontId="0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</cellStyleXfs>
  <cellXfs count="31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165" fontId="3" fillId="3" borderId="18" xfId="0" applyNumberFormat="1" applyFont="1" applyFill="1" applyBorder="1" applyAlignment="1">
      <alignment horizontal="center" vertical="center" wrapText="1"/>
    </xf>
    <xf numFmtId="165" fontId="19" fillId="3" borderId="16" xfId="0" applyNumberFormat="1" applyFont="1" applyFill="1" applyBorder="1" applyAlignment="1">
      <alignment horizontal="center" vertical="center" wrapText="1"/>
    </xf>
    <xf numFmtId="165" fontId="19" fillId="3" borderId="17" xfId="0" applyNumberFormat="1" applyFont="1" applyFill="1" applyBorder="1" applyAlignment="1">
      <alignment horizontal="center" vertical="center" wrapText="1"/>
    </xf>
    <xf numFmtId="165" fontId="19" fillId="9" borderId="17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19" fillId="3" borderId="1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10" borderId="0" xfId="1" applyAlignment="1">
      <alignment horizontal="left" vertical="center" wrapText="1"/>
    </xf>
    <xf numFmtId="0" fontId="2" fillId="0" borderId="0" xfId="1" applyFill="1" applyAlignment="1">
      <alignment horizontal="left" vertical="center" wrapText="1"/>
    </xf>
    <xf numFmtId="0" fontId="2" fillId="0" borderId="0" xfId="1" applyFill="1" applyAlignment="1">
      <alignment vertical="center" wrapText="1"/>
    </xf>
    <xf numFmtId="0" fontId="19" fillId="8" borderId="12" xfId="0" applyFont="1" applyFill="1" applyBorder="1" applyAlignment="1" applyProtection="1">
      <alignment horizontal="right" vertical="center" wrapText="1"/>
      <protection locked="0"/>
    </xf>
    <xf numFmtId="0" fontId="19" fillId="8" borderId="11" xfId="0" applyFont="1" applyFill="1" applyBorder="1" applyAlignment="1" applyProtection="1">
      <alignment horizontal="right" vertical="center" wrapText="1"/>
      <protection locked="0"/>
    </xf>
    <xf numFmtId="0" fontId="3" fillId="8" borderId="12" xfId="0" applyFont="1" applyFill="1" applyBorder="1" applyAlignment="1" applyProtection="1">
      <alignment horizontal="right" vertical="center" wrapText="1"/>
      <protection locked="0"/>
    </xf>
    <xf numFmtId="0" fontId="3" fillId="8" borderId="13" xfId="0" applyFont="1" applyFill="1" applyBorder="1" applyAlignment="1" applyProtection="1">
      <alignment horizontal="right" vertical="center" wrapText="1"/>
      <protection locked="0"/>
    </xf>
    <xf numFmtId="165" fontId="19" fillId="8" borderId="14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10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0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5" xfId="0" applyNumberFormat="1" applyFont="1" applyFill="1" applyBorder="1" applyAlignment="1" applyProtection="1">
      <alignment horizontal="right" vertical="center" wrapText="1"/>
      <protection locked="0"/>
    </xf>
    <xf numFmtId="0" fontId="19" fillId="8" borderId="13" xfId="0" applyFont="1" applyFill="1" applyBorder="1" applyAlignment="1" applyProtection="1">
      <alignment horizontal="right" vertical="center" wrapText="1"/>
      <protection locked="0"/>
    </xf>
    <xf numFmtId="165" fontId="2" fillId="11" borderId="15" xfId="2" applyNumberFormat="1" applyBorder="1" applyAlignment="1" applyProtection="1">
      <alignment horizontal="right" vertical="center" wrapText="1"/>
      <protection locked="0"/>
    </xf>
    <xf numFmtId="165" fontId="2" fillId="11" borderId="10" xfId="2" applyNumberFormat="1" applyBorder="1" applyAlignment="1" applyProtection="1">
      <alignment horizontal="right" vertical="center" wrapText="1"/>
      <protection locked="0"/>
    </xf>
    <xf numFmtId="0" fontId="24" fillId="0" borderId="0" xfId="0" applyFont="1" applyAlignment="1">
      <alignment horizontal="right" indent="1"/>
    </xf>
    <xf numFmtId="165" fontId="19" fillId="8" borderId="29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0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1" xfId="0" applyNumberFormat="1" applyFont="1" applyFill="1" applyBorder="1" applyAlignment="1" applyProtection="1">
      <alignment horizontal="right" vertical="center" wrapText="1"/>
      <protection locked="0"/>
    </xf>
    <xf numFmtId="165" fontId="19" fillId="3" borderId="32" xfId="0" applyNumberFormat="1" applyFont="1" applyFill="1" applyBorder="1" applyAlignment="1">
      <alignment horizontal="center" vertical="center" wrapText="1"/>
    </xf>
    <xf numFmtId="165" fontId="19" fillId="8" borderId="33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4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6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7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8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5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0" applyFont="1"/>
    <xf numFmtId="165" fontId="19" fillId="8" borderId="40" xfId="0" applyNumberFormat="1" applyFont="1" applyFill="1" applyBorder="1" applyAlignment="1" applyProtection="1">
      <alignment horizontal="right" vertical="center" wrapText="1"/>
      <protection locked="0"/>
    </xf>
    <xf numFmtId="165" fontId="19" fillId="9" borderId="4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30" fillId="0" borderId="0" xfId="0" applyFont="1"/>
    <xf numFmtId="0" fontId="3" fillId="0" borderId="45" xfId="0" applyFont="1" applyBorder="1" applyAlignment="1">
      <alignment horizontal="center" vertical="center" wrapText="1"/>
    </xf>
    <xf numFmtId="165" fontId="3" fillId="0" borderId="45" xfId="0" applyNumberFormat="1" applyFont="1" applyBorder="1" applyAlignment="1">
      <alignment horizontal="center" vertical="center" wrapText="1"/>
    </xf>
    <xf numFmtId="165" fontId="3" fillId="3" borderId="46" xfId="0" applyNumberFormat="1" applyFont="1" applyFill="1" applyBorder="1" applyAlignment="1">
      <alignment horizontal="center" vertical="center" wrapText="1"/>
    </xf>
    <xf numFmtId="0" fontId="3" fillId="8" borderId="10" xfId="0" applyFont="1" applyFill="1" applyBorder="1" applyAlignment="1" applyProtection="1">
      <alignment horizontal="right"/>
      <protection locked="0"/>
    </xf>
    <xf numFmtId="0" fontId="2" fillId="8" borderId="10" xfId="2" applyFill="1" applyBorder="1" applyAlignment="1" applyProtection="1">
      <alignment horizontal="right" vertical="center" wrapText="1"/>
      <protection locked="0"/>
    </xf>
    <xf numFmtId="0" fontId="19" fillId="8" borderId="10" xfId="0" applyFont="1" applyFill="1" applyBorder="1" applyAlignment="1" applyProtection="1">
      <alignment horizontal="right" vertical="center" wrapText="1"/>
      <protection locked="0"/>
    </xf>
    <xf numFmtId="0" fontId="3" fillId="8" borderId="10" xfId="0" applyFont="1" applyFill="1" applyBorder="1" applyAlignment="1" applyProtection="1">
      <alignment horizontal="right" vertical="center" wrapText="1"/>
      <protection locked="0"/>
    </xf>
    <xf numFmtId="165" fontId="19" fillId="9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2" fontId="19" fillId="8" borderId="10" xfId="0" applyNumberFormat="1" applyFont="1" applyFill="1" applyBorder="1" applyAlignment="1" applyProtection="1">
      <alignment horizontal="right" vertical="center" wrapText="1"/>
      <protection locked="0"/>
    </xf>
    <xf numFmtId="0" fontId="14" fillId="13" borderId="10" xfId="0" applyFont="1" applyFill="1" applyBorder="1" applyAlignment="1">
      <alignment horizontal="center" vertical="center" wrapText="1"/>
    </xf>
    <xf numFmtId="165" fontId="3" fillId="3" borderId="45" xfId="0" applyNumberFormat="1" applyFont="1" applyFill="1" applyBorder="1" applyAlignment="1">
      <alignment horizontal="center" vertical="center" wrapText="1"/>
    </xf>
    <xf numFmtId="14" fontId="17" fillId="3" borderId="20" xfId="0" applyNumberFormat="1" applyFont="1" applyFill="1" applyBorder="1" applyAlignment="1">
      <alignment horizontal="center" vertical="center" wrapText="1"/>
    </xf>
    <xf numFmtId="165" fontId="3" fillId="8" borderId="45" xfId="0" applyNumberFormat="1" applyFont="1" applyFill="1" applyBorder="1" applyAlignment="1" applyProtection="1">
      <alignment horizontal="right" vertical="center" wrapText="1"/>
      <protection locked="0"/>
    </xf>
    <xf numFmtId="0" fontId="14" fillId="13" borderId="15" xfId="0" applyFont="1" applyFill="1" applyBorder="1" applyAlignment="1">
      <alignment horizontal="center" vertical="center" wrapText="1"/>
    </xf>
    <xf numFmtId="0" fontId="2" fillId="8" borderId="14" xfId="2" applyFill="1" applyBorder="1" applyAlignment="1" applyProtection="1">
      <alignment horizontal="right" vertical="center" wrapText="1"/>
      <protection locked="0"/>
    </xf>
    <xf numFmtId="0" fontId="2" fillId="8" borderId="15" xfId="2" applyFill="1" applyBorder="1" applyAlignment="1" applyProtection="1">
      <alignment horizontal="right" vertical="center" wrapText="1"/>
      <protection locked="0"/>
    </xf>
    <xf numFmtId="0" fontId="19" fillId="8" borderId="14" xfId="0" applyFont="1" applyFill="1" applyBorder="1" applyAlignment="1" applyProtection="1">
      <alignment horizontal="right" vertical="center" wrapText="1"/>
      <protection locked="0"/>
    </xf>
    <xf numFmtId="0" fontId="3" fillId="8" borderId="15" xfId="0" applyFont="1" applyFill="1" applyBorder="1" applyAlignment="1" applyProtection="1">
      <alignment horizontal="right" vertical="center" wrapText="1"/>
      <protection locked="0"/>
    </xf>
    <xf numFmtId="165" fontId="19" fillId="3" borderId="14" xfId="0" applyNumberFormat="1" applyFont="1" applyFill="1" applyBorder="1" applyAlignment="1">
      <alignment horizontal="center" vertical="center" wrapText="1"/>
    </xf>
    <xf numFmtId="165" fontId="3" fillId="3" borderId="15" xfId="0" applyNumberFormat="1" applyFont="1" applyFill="1" applyBorder="1" applyAlignment="1">
      <alignment horizontal="center" vertical="center" wrapText="1"/>
    </xf>
    <xf numFmtId="0" fontId="19" fillId="8" borderId="15" xfId="0" applyFont="1" applyFill="1" applyBorder="1" applyAlignment="1" applyProtection="1">
      <alignment horizontal="right" vertical="center" wrapText="1"/>
      <protection locked="0"/>
    </xf>
    <xf numFmtId="2" fontId="19" fillId="8" borderId="14" xfId="0" applyNumberFormat="1" applyFont="1" applyFill="1" applyBorder="1" applyAlignment="1" applyProtection="1">
      <alignment horizontal="right" vertical="center" wrapText="1"/>
      <protection locked="0"/>
    </xf>
    <xf numFmtId="2" fontId="19" fillId="8" borderId="15" xfId="0" applyNumberFormat="1" applyFont="1" applyFill="1" applyBorder="1" applyAlignment="1" applyProtection="1">
      <alignment horizontal="right" vertical="center" wrapText="1"/>
      <protection locked="0"/>
    </xf>
    <xf numFmtId="165" fontId="2" fillId="11" borderId="14" xfId="2" applyNumberFormat="1" applyBorder="1" applyAlignment="1" applyProtection="1">
      <alignment horizontal="right" vertical="center" wrapText="1"/>
      <protection locked="0"/>
    </xf>
    <xf numFmtId="165" fontId="19" fillId="3" borderId="15" xfId="0" applyNumberFormat="1" applyFont="1" applyFill="1" applyBorder="1" applyAlignment="1">
      <alignment horizontal="center" vertical="center" wrapText="1"/>
    </xf>
    <xf numFmtId="0" fontId="3" fillId="8" borderId="14" xfId="0" applyFont="1" applyFill="1" applyBorder="1" applyAlignment="1" applyProtection="1">
      <alignment horizontal="right"/>
      <protection locked="0"/>
    </xf>
    <xf numFmtId="165" fontId="19" fillId="9" borderId="14" xfId="0" applyNumberFormat="1" applyFont="1" applyFill="1" applyBorder="1" applyAlignment="1">
      <alignment horizontal="center" vertical="center" wrapText="1"/>
    </xf>
    <xf numFmtId="165" fontId="19" fillId="8" borderId="15" xfId="0" applyNumberFormat="1" applyFont="1" applyFill="1" applyBorder="1" applyAlignment="1" applyProtection="1">
      <alignment horizontal="right" vertical="center" wrapText="1"/>
      <protection locked="0"/>
    </xf>
    <xf numFmtId="164" fontId="11" fillId="4" borderId="46" xfId="0" applyNumberFormat="1" applyFont="1" applyFill="1" applyBorder="1" applyAlignment="1">
      <alignment horizontal="right" vertical="center" wrapText="1" indent="1"/>
    </xf>
    <xf numFmtId="14" fontId="17" fillId="3" borderId="28" xfId="0" applyNumberFormat="1" applyFont="1" applyFill="1" applyBorder="1" applyAlignment="1">
      <alignment horizontal="center" vertical="center" wrapText="1"/>
    </xf>
    <xf numFmtId="14" fontId="17" fillId="3" borderId="22" xfId="0" applyNumberFormat="1" applyFont="1" applyFill="1" applyBorder="1" applyAlignment="1">
      <alignment horizontal="center" vertical="center" wrapText="1"/>
    </xf>
    <xf numFmtId="14" fontId="17" fillId="3" borderId="39" xfId="0" applyNumberFormat="1" applyFont="1" applyFill="1" applyBorder="1" applyAlignment="1">
      <alignment horizontal="center" vertical="center" wrapText="1"/>
    </xf>
    <xf numFmtId="0" fontId="3" fillId="15" borderId="4" xfId="0" applyFont="1" applyFill="1" applyBorder="1"/>
    <xf numFmtId="0" fontId="3" fillId="8" borderId="11" xfId="0" applyFont="1" applyFill="1" applyBorder="1" applyAlignment="1" applyProtection="1">
      <alignment horizontal="right"/>
      <protection locked="0"/>
    </xf>
    <xf numFmtId="0" fontId="3" fillId="8" borderId="12" xfId="0" applyFont="1" applyFill="1" applyBorder="1" applyAlignment="1" applyProtection="1">
      <alignment horizontal="right"/>
      <protection locked="0"/>
    </xf>
    <xf numFmtId="0" fontId="2" fillId="8" borderId="13" xfId="2" applyFill="1" applyBorder="1" applyAlignment="1" applyProtection="1">
      <alignment horizontal="right" vertical="center" wrapText="1"/>
      <protection locked="0"/>
    </xf>
    <xf numFmtId="0" fontId="2" fillId="8" borderId="11" xfId="2" applyFill="1" applyBorder="1" applyAlignment="1" applyProtection="1">
      <alignment horizontal="right" vertical="center" wrapText="1"/>
      <protection locked="0"/>
    </xf>
    <xf numFmtId="0" fontId="2" fillId="8" borderId="12" xfId="2" applyFill="1" applyBorder="1" applyAlignment="1" applyProtection="1">
      <alignment horizontal="right" vertical="center" wrapText="1"/>
      <protection locked="0"/>
    </xf>
    <xf numFmtId="0" fontId="3" fillId="0" borderId="44" xfId="0" applyFont="1" applyBorder="1" applyAlignment="1">
      <alignment horizontal="center" vertical="center" wrapText="1"/>
    </xf>
    <xf numFmtId="0" fontId="3" fillId="15" borderId="6" xfId="0" applyFont="1" applyFill="1" applyBorder="1"/>
    <xf numFmtId="0" fontId="3" fillId="15" borderId="6" xfId="0" applyFont="1" applyFill="1" applyBorder="1" applyAlignment="1">
      <alignment horizontal="right"/>
    </xf>
    <xf numFmtId="0" fontId="3" fillId="15" borderId="3" xfId="0" applyFont="1" applyFill="1" applyBorder="1"/>
    <xf numFmtId="165" fontId="19" fillId="9" borderId="16" xfId="0" applyNumberFormat="1" applyFont="1" applyFill="1" applyBorder="1" applyAlignment="1">
      <alignment horizontal="center" vertical="center" wrapText="1"/>
    </xf>
    <xf numFmtId="165" fontId="19" fillId="8" borderId="11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12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2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13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3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44" xfId="0" applyNumberFormat="1" applyFont="1" applyBorder="1" applyAlignment="1">
      <alignment horizontal="center" vertical="center" wrapText="1"/>
    </xf>
    <xf numFmtId="0" fontId="3" fillId="15" borderId="24" xfId="0" applyFont="1" applyFill="1" applyBorder="1"/>
    <xf numFmtId="0" fontId="3" fillId="15" borderId="44" xfId="0" applyFont="1" applyFill="1" applyBorder="1" applyAlignment="1">
      <alignment horizontal="center" vertical="center" wrapText="1"/>
    </xf>
    <xf numFmtId="0" fontId="3" fillId="15" borderId="26" xfId="0" applyFont="1" applyFill="1" applyBorder="1"/>
    <xf numFmtId="0" fontId="31" fillId="5" borderId="24" xfId="0" applyFont="1" applyFill="1" applyBorder="1" applyAlignment="1">
      <alignment horizontal="right" vertical="center" wrapText="1" indent="1"/>
    </xf>
    <xf numFmtId="165" fontId="3" fillId="8" borderId="44" xfId="0" applyNumberFormat="1" applyFont="1" applyFill="1" applyBorder="1" applyAlignment="1" applyProtection="1">
      <alignment horizontal="right" vertical="center" wrapText="1"/>
      <protection locked="0"/>
    </xf>
    <xf numFmtId="0" fontId="31" fillId="5" borderId="26" xfId="0" applyFont="1" applyFill="1" applyBorder="1" applyAlignment="1">
      <alignment horizontal="right" vertical="center" wrapText="1" indent="1"/>
    </xf>
    <xf numFmtId="0" fontId="23" fillId="5" borderId="25" xfId="0" applyFont="1" applyFill="1" applyBorder="1" applyAlignment="1">
      <alignment horizontal="center" vertical="center" wrapText="1"/>
    </xf>
    <xf numFmtId="165" fontId="34" fillId="2" borderId="27" xfId="0" applyNumberFormat="1" applyFont="1" applyFill="1" applyBorder="1"/>
    <xf numFmtId="165" fontId="0" fillId="11" borderId="10" xfId="2" applyNumberFormat="1" applyFont="1" applyBorder="1" applyAlignment="1" applyProtection="1">
      <alignment horizontal="right" vertical="center" wrapText="1"/>
      <protection locked="0"/>
    </xf>
    <xf numFmtId="165" fontId="19" fillId="8" borderId="47" xfId="0" applyNumberFormat="1" applyFont="1" applyFill="1" applyBorder="1" applyAlignment="1" applyProtection="1">
      <alignment horizontal="right" vertical="center" wrapText="1"/>
      <protection locked="0"/>
    </xf>
    <xf numFmtId="165" fontId="19" fillId="9" borderId="37" xfId="0" applyNumberFormat="1" applyFont="1" applyFill="1" applyBorder="1" applyAlignment="1">
      <alignment horizontal="center" vertical="center" wrapText="1"/>
    </xf>
    <xf numFmtId="165" fontId="19" fillId="9" borderId="32" xfId="0" applyNumberFormat="1" applyFont="1" applyFill="1" applyBorder="1" applyAlignment="1">
      <alignment horizontal="center" vertical="center" wrapText="1"/>
    </xf>
    <xf numFmtId="164" fontId="21" fillId="3" borderId="49" xfId="0" applyNumberFormat="1" applyFont="1" applyFill="1" applyBorder="1" applyAlignment="1">
      <alignment horizontal="right" vertical="center" wrapText="1" indent="1"/>
    </xf>
    <xf numFmtId="164" fontId="21" fillId="3" borderId="50" xfId="0" applyNumberFormat="1" applyFont="1" applyFill="1" applyBorder="1" applyAlignment="1">
      <alignment horizontal="right" vertical="center" wrapText="1" indent="1"/>
    </xf>
    <xf numFmtId="164" fontId="21" fillId="3" borderId="42" xfId="0" applyNumberFormat="1" applyFont="1" applyFill="1" applyBorder="1" applyAlignment="1">
      <alignment horizontal="right" vertical="center" wrapText="1" indent="1"/>
    </xf>
    <xf numFmtId="164" fontId="11" fillId="4" borderId="43" xfId="0" applyNumberFormat="1" applyFont="1" applyFill="1" applyBorder="1" applyAlignment="1">
      <alignment horizontal="right" vertical="center" wrapText="1" indent="1"/>
    </xf>
    <xf numFmtId="164" fontId="11" fillId="4" borderId="42" xfId="0" applyNumberFormat="1" applyFont="1" applyFill="1" applyBorder="1" applyAlignment="1">
      <alignment horizontal="right" vertical="center" wrapText="1" indent="1"/>
    </xf>
    <xf numFmtId="164" fontId="11" fillId="4" borderId="21" xfId="0" applyNumberFormat="1" applyFont="1" applyFill="1" applyBorder="1" applyAlignment="1">
      <alignment horizontal="right" vertical="center" wrapText="1" indent="1"/>
    </xf>
    <xf numFmtId="165" fontId="19" fillId="8" borderId="51" xfId="0" applyNumberFormat="1" applyFont="1" applyFill="1" applyBorder="1" applyAlignment="1" applyProtection="1">
      <alignment horizontal="right" vertical="center" wrapText="1"/>
      <protection locked="0"/>
    </xf>
    <xf numFmtId="164" fontId="21" fillId="3" borderId="52" xfId="0" applyNumberFormat="1" applyFont="1" applyFill="1" applyBorder="1" applyAlignment="1">
      <alignment horizontal="right" vertical="center" wrapText="1" indent="1"/>
    </xf>
    <xf numFmtId="165" fontId="19" fillId="8" borderId="53" xfId="0" applyNumberFormat="1" applyFont="1" applyFill="1" applyBorder="1" applyAlignment="1" applyProtection="1">
      <alignment horizontal="right" vertical="center" wrapText="1"/>
      <protection locked="0"/>
    </xf>
    <xf numFmtId="164" fontId="21" fillId="3" borderId="19" xfId="0" applyNumberFormat="1" applyFont="1" applyFill="1" applyBorder="1" applyAlignment="1">
      <alignment horizontal="right" vertical="center" wrapText="1" indent="1"/>
    </xf>
    <xf numFmtId="165" fontId="19" fillId="8" borderId="54" xfId="0" applyNumberFormat="1" applyFont="1" applyFill="1" applyBorder="1" applyAlignment="1" applyProtection="1">
      <alignment horizontal="right" vertical="center" wrapText="1"/>
      <protection locked="0"/>
    </xf>
    <xf numFmtId="0" fontId="0" fillId="16" borderId="0" xfId="0" applyFill="1"/>
    <xf numFmtId="164" fontId="21" fillId="3" borderId="48" xfId="0" applyNumberFormat="1" applyFont="1" applyFill="1" applyBorder="1" applyAlignment="1">
      <alignment horizontal="center" vertical="center" wrapText="1"/>
    </xf>
    <xf numFmtId="0" fontId="18" fillId="16" borderId="27" xfId="0" applyFont="1" applyFill="1" applyBorder="1"/>
    <xf numFmtId="165" fontId="28" fillId="6" borderId="7" xfId="0" applyNumberFormat="1" applyFont="1" applyFill="1" applyBorder="1"/>
    <xf numFmtId="165" fontId="28" fillId="6" borderId="6" xfId="0" applyNumberFormat="1" applyFont="1" applyFill="1" applyBorder="1"/>
    <xf numFmtId="165" fontId="28" fillId="6" borderId="0" xfId="0" applyNumberFormat="1" applyFont="1" applyFill="1"/>
    <xf numFmtId="165" fontId="28" fillId="7" borderId="4" xfId="0" applyNumberFormat="1" applyFont="1" applyFill="1" applyBorder="1"/>
    <xf numFmtId="165" fontId="28" fillId="7" borderId="8" xfId="0" applyNumberFormat="1" applyFont="1" applyFill="1" applyBorder="1"/>
    <xf numFmtId="165" fontId="28" fillId="7" borderId="5" xfId="0" applyNumberFormat="1" applyFont="1" applyFill="1" applyBorder="1"/>
    <xf numFmtId="0" fontId="3" fillId="16" borderId="9" xfId="0" applyFont="1" applyFill="1" applyBorder="1"/>
    <xf numFmtId="164" fontId="11" fillId="4" borderId="26" xfId="0" applyNumberFormat="1" applyFont="1" applyFill="1" applyBorder="1" applyAlignment="1">
      <alignment horizontal="right" vertical="center" wrapText="1" indent="1"/>
    </xf>
    <xf numFmtId="165" fontId="3" fillId="0" borderId="56" xfId="0" applyNumberFormat="1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165" fontId="3" fillId="3" borderId="55" xfId="0" applyNumberFormat="1" applyFont="1" applyFill="1" applyBorder="1" applyAlignment="1">
      <alignment horizontal="center" vertical="center" wrapText="1"/>
    </xf>
    <xf numFmtId="165" fontId="3" fillId="12" borderId="56" xfId="0" applyNumberFormat="1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164" fontId="21" fillId="3" borderId="24" xfId="0" applyNumberFormat="1" applyFont="1" applyFill="1" applyBorder="1" applyAlignment="1">
      <alignment horizontal="right" vertical="center" wrapText="1" indent="1"/>
    </xf>
    <xf numFmtId="164" fontId="21" fillId="3" borderId="26" xfId="0" applyNumberFormat="1" applyFont="1" applyFill="1" applyBorder="1" applyAlignment="1">
      <alignment horizontal="right" vertical="center" wrapText="1" indent="1"/>
    </xf>
    <xf numFmtId="164" fontId="11" fillId="4" borderId="25" xfId="0" applyNumberFormat="1" applyFont="1" applyFill="1" applyBorder="1" applyAlignment="1">
      <alignment horizontal="right" vertical="center" wrapText="1" indent="1"/>
    </xf>
    <xf numFmtId="164" fontId="21" fillId="4" borderId="24" xfId="0" applyNumberFormat="1" applyFont="1" applyFill="1" applyBorder="1" applyAlignment="1">
      <alignment horizontal="right" vertical="center" wrapText="1" indent="1"/>
    </xf>
    <xf numFmtId="0" fontId="10" fillId="3" borderId="24" xfId="0" applyFont="1" applyFill="1" applyBorder="1" applyAlignment="1">
      <alignment horizontal="right" vertical="center" wrapText="1" indent="1"/>
    </xf>
    <xf numFmtId="164" fontId="11" fillId="3" borderId="26" xfId="0" applyNumberFormat="1" applyFont="1" applyFill="1" applyBorder="1" applyAlignment="1">
      <alignment horizontal="right" vertical="center" wrapText="1" indent="1"/>
    </xf>
    <xf numFmtId="164" fontId="25" fillId="12" borderId="26" xfId="0" applyNumberFormat="1" applyFont="1" applyFill="1" applyBorder="1" applyAlignment="1">
      <alignment horizontal="right" vertical="center" wrapText="1" indent="1"/>
    </xf>
    <xf numFmtId="0" fontId="3" fillId="0" borderId="58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4" fillId="3" borderId="5" xfId="0" applyFont="1" applyFill="1" applyBorder="1" applyAlignment="1">
      <alignment horizontal="right" vertical="center" indent="1"/>
    </xf>
    <xf numFmtId="0" fontId="28" fillId="6" borderId="23" xfId="0" applyFont="1" applyFill="1" applyBorder="1" applyAlignment="1">
      <alignment horizontal="right" vertical="center" indent="1"/>
    </xf>
    <xf numFmtId="0" fontId="35" fillId="0" borderId="0" xfId="0" applyFont="1" applyAlignment="1">
      <alignment horizontal="center" vertical="center"/>
    </xf>
    <xf numFmtId="0" fontId="35" fillId="0" borderId="0" xfId="0" applyFont="1"/>
    <xf numFmtId="0" fontId="35" fillId="0" borderId="0" xfId="0" applyFont="1" applyAlignment="1">
      <alignment vertical="top" wrapText="1"/>
    </xf>
    <xf numFmtId="0" fontId="28" fillId="0" borderId="0" xfId="0" applyFont="1"/>
    <xf numFmtId="0" fontId="36" fillId="0" borderId="0" xfId="0" applyFont="1"/>
    <xf numFmtId="0" fontId="35" fillId="7" borderId="0" xfId="0" applyFont="1" applyFill="1" applyAlignment="1">
      <alignment horizontal="left" indent="1"/>
    </xf>
    <xf numFmtId="0" fontId="35" fillId="7" borderId="0" xfId="0" applyFont="1" applyFill="1" applyAlignment="1">
      <alignment horizontal="left" vertical="top" wrapText="1" indent="1"/>
    </xf>
    <xf numFmtId="0" fontId="35" fillId="17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3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7" borderId="4" xfId="0" applyFont="1" applyFill="1" applyBorder="1" applyAlignment="1">
      <alignment horizontal="center" vertical="center"/>
    </xf>
    <xf numFmtId="0" fontId="38" fillId="16" borderId="19" xfId="0" applyFont="1" applyFill="1" applyBorder="1" applyAlignment="1">
      <alignment horizontal="center" vertical="center"/>
    </xf>
    <xf numFmtId="0" fontId="36" fillId="3" borderId="20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16" borderId="0" xfId="0" applyFont="1" applyFill="1" applyAlignment="1">
      <alignment horizontal="center" vertical="center"/>
    </xf>
    <xf numFmtId="0" fontId="36" fillId="3" borderId="0" xfId="0" applyFont="1" applyFill="1" applyAlignment="1">
      <alignment horizontal="center" vertical="center" wrapText="1"/>
    </xf>
    <xf numFmtId="0" fontId="36" fillId="3" borderId="7" xfId="0" applyFont="1" applyFill="1" applyBorder="1" applyAlignment="1">
      <alignment horizontal="center" vertical="center"/>
    </xf>
    <xf numFmtId="0" fontId="39" fillId="16" borderId="20" xfId="0" applyFont="1" applyFill="1" applyBorder="1" applyAlignment="1">
      <alignment horizontal="center" vertical="center"/>
    </xf>
    <xf numFmtId="0" fontId="39" fillId="16" borderId="20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0" fillId="16" borderId="20" xfId="0" applyFill="1" applyBorder="1"/>
    <xf numFmtId="0" fontId="22" fillId="0" borderId="20" xfId="0" applyFont="1" applyBorder="1"/>
    <xf numFmtId="0" fontId="22" fillId="0" borderId="6" xfId="0" applyFont="1" applyBorder="1"/>
    <xf numFmtId="0" fontId="22" fillId="0" borderId="0" xfId="0" applyFont="1"/>
    <xf numFmtId="0" fontId="22" fillId="0" borderId="7" xfId="0" applyFont="1" applyBorder="1"/>
    <xf numFmtId="0" fontId="5" fillId="0" borderId="0" xfId="0" applyFont="1"/>
    <xf numFmtId="0" fontId="35" fillId="7" borderId="1" xfId="0" applyFont="1" applyFill="1" applyBorder="1" applyAlignment="1">
      <alignment horizontal="right" vertical="center" indent="1"/>
    </xf>
    <xf numFmtId="0" fontId="0" fillId="16" borderId="21" xfId="0" applyFill="1" applyBorder="1"/>
    <xf numFmtId="0" fontId="36" fillId="2" borderId="27" xfId="0" applyFont="1" applyFill="1" applyBorder="1"/>
    <xf numFmtId="0" fontId="36" fillId="2" borderId="1" xfId="0" applyFont="1" applyFill="1" applyBorder="1"/>
    <xf numFmtId="0" fontId="36" fillId="2" borderId="23" xfId="0" applyFont="1" applyFill="1" applyBorder="1"/>
    <xf numFmtId="0" fontId="0" fillId="16" borderId="9" xfId="0" applyFill="1" applyBorder="1"/>
    <xf numFmtId="0" fontId="36" fillId="2" borderId="2" xfId="0" applyFont="1" applyFill="1" applyBorder="1"/>
    <xf numFmtId="0" fontId="28" fillId="6" borderId="27" xfId="0" applyFont="1" applyFill="1" applyBorder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6" fillId="3" borderId="20" xfId="0" applyFont="1" applyFill="1" applyBorder="1" applyAlignment="1">
      <alignment horizontal="center" vertical="center"/>
    </xf>
    <xf numFmtId="0" fontId="40" fillId="3" borderId="20" xfId="0" applyFont="1" applyFill="1" applyBorder="1" applyAlignment="1">
      <alignment horizontal="center" vertical="center" wrapText="1"/>
    </xf>
    <xf numFmtId="165" fontId="22" fillId="0" borderId="20" xfId="0" applyNumberFormat="1" applyFont="1" applyBorder="1"/>
    <xf numFmtId="165" fontId="22" fillId="0" borderId="6" xfId="0" applyNumberFormat="1" applyFont="1" applyBorder="1"/>
    <xf numFmtId="165" fontId="22" fillId="0" borderId="0" xfId="0" applyNumberFormat="1" applyFont="1"/>
    <xf numFmtId="165" fontId="36" fillId="2" borderId="27" xfId="0" applyNumberFormat="1" applyFont="1" applyFill="1" applyBorder="1"/>
    <xf numFmtId="165" fontId="36" fillId="2" borderId="1" xfId="0" applyNumberFormat="1" applyFont="1" applyFill="1" applyBorder="1"/>
    <xf numFmtId="165" fontId="36" fillId="2" borderId="23" xfId="0" applyNumberFormat="1" applyFont="1" applyFill="1" applyBorder="1"/>
    <xf numFmtId="165" fontId="19" fillId="8" borderId="65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20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28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22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22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9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39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55" xfId="0" applyNumberFormat="1" applyFont="1" applyFill="1" applyBorder="1" applyAlignment="1" applyProtection="1">
      <alignment horizontal="right" vertical="center" wrapText="1"/>
      <protection locked="0"/>
    </xf>
    <xf numFmtId="165" fontId="22" fillId="0" borderId="68" xfId="0" applyNumberFormat="1" applyFont="1" applyBorder="1"/>
    <xf numFmtId="165" fontId="5" fillId="0" borderId="0" xfId="0" applyNumberFormat="1" applyFont="1"/>
    <xf numFmtId="165" fontId="3" fillId="2" borderId="46" xfId="0" applyNumberFormat="1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right" vertical="center" indent="1"/>
    </xf>
    <xf numFmtId="0" fontId="22" fillId="0" borderId="4" xfId="0" applyFont="1" applyBorder="1"/>
    <xf numFmtId="0" fontId="22" fillId="0" borderId="8" xfId="0" applyFont="1" applyBorder="1"/>
    <xf numFmtId="0" fontId="8" fillId="0" borderId="0" xfId="0" applyFont="1" applyAlignment="1">
      <alignment horizontal="centerContinuous" vertical="center" wrapText="1"/>
    </xf>
    <xf numFmtId="0" fontId="14" fillId="0" borderId="0" xfId="0" applyFont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165" fontId="19" fillId="8" borderId="70" xfId="0" applyNumberFormat="1" applyFont="1" applyFill="1" applyBorder="1" applyAlignment="1" applyProtection="1">
      <alignment horizontal="right" vertical="center" wrapText="1"/>
      <protection locked="0"/>
    </xf>
    <xf numFmtId="165" fontId="19" fillId="16" borderId="48" xfId="0" applyNumberFormat="1" applyFont="1" applyFill="1" applyBorder="1" applyAlignment="1">
      <alignment horizontal="center" vertical="center" wrapText="1"/>
    </xf>
    <xf numFmtId="165" fontId="19" fillId="9" borderId="21" xfId="0" applyNumberFormat="1" applyFont="1" applyFill="1" applyBorder="1" applyAlignment="1">
      <alignment horizontal="center" vertical="center" wrapText="1"/>
    </xf>
    <xf numFmtId="0" fontId="35" fillId="7" borderId="6" xfId="0" applyFont="1" applyFill="1" applyBorder="1" applyAlignment="1">
      <alignment horizontal="right" vertical="center" wrapText="1" indent="1"/>
    </xf>
    <xf numFmtId="0" fontId="35" fillId="7" borderId="0" xfId="0" applyFont="1" applyFill="1" applyAlignment="1">
      <alignment horizontal="right" vertical="center" wrapText="1" indent="1"/>
    </xf>
    <xf numFmtId="0" fontId="41" fillId="0" borderId="0" xfId="0" applyFont="1" applyAlignment="1">
      <alignment horizontal="left" vertical="center"/>
    </xf>
    <xf numFmtId="0" fontId="42" fillId="7" borderId="4" xfId="0" applyFont="1" applyFill="1" applyBorder="1" applyAlignment="1">
      <alignment horizontal="right" indent="1"/>
    </xf>
    <xf numFmtId="165" fontId="43" fillId="0" borderId="27" xfId="0" applyNumberFormat="1" applyFont="1" applyBorder="1"/>
    <xf numFmtId="0" fontId="28" fillId="6" borderId="1" xfId="0" applyFont="1" applyFill="1" applyBorder="1" applyAlignment="1">
      <alignment horizontal="left" vertical="center" indent="1"/>
    </xf>
    <xf numFmtId="0" fontId="34" fillId="3" borderId="4" xfId="0" applyFont="1" applyFill="1" applyBorder="1" applyAlignment="1">
      <alignment horizontal="left" vertical="center" indent="1"/>
    </xf>
    <xf numFmtId="164" fontId="11" fillId="4" borderId="27" xfId="0" applyNumberFormat="1" applyFont="1" applyFill="1" applyBorder="1" applyAlignment="1">
      <alignment horizontal="right" vertical="center" wrapText="1" indent="1"/>
    </xf>
    <xf numFmtId="0" fontId="36" fillId="0" borderId="0" xfId="0" applyFont="1" applyAlignment="1">
      <alignment horizontal="right"/>
    </xf>
    <xf numFmtId="165" fontId="5" fillId="2" borderId="21" xfId="0" applyNumberFormat="1" applyFont="1" applyFill="1" applyBorder="1" applyAlignment="1">
      <alignment horizontal="center" vertical="center" wrapText="1"/>
    </xf>
    <xf numFmtId="49" fontId="19" fillId="8" borderId="44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45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55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47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40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51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20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11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12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13" xfId="0" applyNumberFormat="1" applyFont="1" applyFill="1" applyBorder="1" applyAlignment="1" applyProtection="1">
      <alignment horizontal="right" vertical="center" wrapText="1"/>
      <protection locked="0"/>
    </xf>
    <xf numFmtId="165" fontId="34" fillId="2" borderId="1" xfId="0" applyNumberFormat="1" applyFont="1" applyFill="1" applyBorder="1" applyAlignment="1">
      <alignment horizontal="right" vertical="center" indent="1"/>
    </xf>
    <xf numFmtId="0" fontId="3" fillId="0" borderId="0" xfId="0" applyFont="1" applyAlignment="1">
      <alignment wrapText="1"/>
    </xf>
    <xf numFmtId="164" fontId="21" fillId="3" borderId="26" xfId="0" applyNumberFormat="1" applyFont="1" applyFill="1" applyBorder="1" applyAlignment="1">
      <alignment horizontal="right" vertical="center" wrapText="1"/>
    </xf>
    <xf numFmtId="14" fontId="17" fillId="3" borderId="16" xfId="0" applyNumberFormat="1" applyFont="1" applyFill="1" applyBorder="1" applyAlignment="1">
      <alignment horizontal="center" vertical="center" wrapText="1"/>
    </xf>
    <xf numFmtId="14" fontId="17" fillId="3" borderId="17" xfId="0" applyNumberFormat="1" applyFont="1" applyFill="1" applyBorder="1" applyAlignment="1">
      <alignment horizontal="center" vertical="center" wrapText="1"/>
    </xf>
    <xf numFmtId="14" fontId="17" fillId="3" borderId="18" xfId="0" applyNumberFormat="1" applyFont="1" applyFill="1" applyBorder="1" applyAlignment="1">
      <alignment horizontal="center" vertical="center" wrapText="1"/>
    </xf>
    <xf numFmtId="0" fontId="3" fillId="8" borderId="14" xfId="0" applyFont="1" applyFill="1" applyBorder="1" applyAlignment="1" applyProtection="1">
      <alignment horizontal="right" vertical="center"/>
      <protection locked="0"/>
    </xf>
    <xf numFmtId="0" fontId="3" fillId="8" borderId="10" xfId="0" applyFont="1" applyFill="1" applyBorder="1" applyAlignment="1" applyProtection="1">
      <alignment horizontal="right" vertical="center"/>
      <protection locked="0"/>
    </xf>
    <xf numFmtId="0" fontId="45" fillId="5" borderId="24" xfId="0" applyFont="1" applyFill="1" applyBorder="1" applyAlignment="1">
      <alignment horizontal="center" vertical="center"/>
    </xf>
    <xf numFmtId="0" fontId="45" fillId="5" borderId="26" xfId="0" applyFont="1" applyFill="1" applyBorder="1" applyAlignment="1">
      <alignment horizontal="center" vertical="center" wrapText="1"/>
    </xf>
    <xf numFmtId="0" fontId="0" fillId="0" borderId="0" xfId="1" applyFont="1" applyFill="1" applyAlignment="1">
      <alignment horizontal="left" vertical="center" wrapText="1"/>
    </xf>
    <xf numFmtId="0" fontId="2" fillId="0" borderId="0" xfId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8" fillId="14" borderId="2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35" fillId="17" borderId="62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7" borderId="23" xfId="0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 wrapText="1"/>
    </xf>
    <xf numFmtId="0" fontId="35" fillId="7" borderId="9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29" fillId="7" borderId="0" xfId="0" applyFont="1" applyFill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4" fillId="14" borderId="0" xfId="0" applyFont="1" applyFill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0" fillId="5" borderId="55" xfId="0" applyFont="1" applyFill="1" applyBorder="1" applyAlignment="1">
      <alignment horizontal="right" vertical="center" wrapText="1" indent="1"/>
    </xf>
    <xf numFmtId="0" fontId="0" fillId="0" borderId="20" xfId="0" applyBorder="1" applyAlignment="1">
      <alignment horizontal="right" vertical="center" wrapText="1" indent="1"/>
    </xf>
    <xf numFmtId="0" fontId="0" fillId="0" borderId="56" xfId="0" applyBorder="1" applyAlignment="1">
      <alignment horizontal="right" vertical="center" wrapText="1" indent="1"/>
    </xf>
    <xf numFmtId="0" fontId="0" fillId="0" borderId="21" xfId="0" applyBorder="1" applyAlignment="1">
      <alignment horizontal="right" vertical="center" wrapText="1" indent="1"/>
    </xf>
    <xf numFmtId="0" fontId="11" fillId="5" borderId="55" xfId="0" applyFont="1" applyFill="1" applyBorder="1" applyAlignment="1">
      <alignment horizontal="right" vertical="center" wrapText="1" indent="1"/>
    </xf>
    <xf numFmtId="0" fontId="10" fillId="5" borderId="19" xfId="0" applyFont="1" applyFill="1" applyBorder="1" applyAlignment="1">
      <alignment horizontal="right" vertical="center" wrapText="1" indent="1"/>
    </xf>
    <xf numFmtId="0" fontId="10" fillId="5" borderId="55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56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right" vertical="center" indent="1"/>
    </xf>
    <xf numFmtId="0" fontId="34" fillId="3" borderId="5" xfId="0" applyFont="1" applyFill="1" applyBorder="1" applyAlignment="1">
      <alignment horizontal="right" vertical="center" indent="1"/>
    </xf>
    <xf numFmtId="0" fontId="34" fillId="2" borderId="1" xfId="0" applyFont="1" applyFill="1" applyBorder="1" applyAlignment="1">
      <alignment horizontal="right" vertical="center" indent="1"/>
    </xf>
    <xf numFmtId="0" fontId="34" fillId="2" borderId="2" xfId="0" applyFont="1" applyFill="1" applyBorder="1" applyAlignment="1">
      <alignment horizontal="right" vertical="center" indent="1"/>
    </xf>
    <xf numFmtId="0" fontId="10" fillId="5" borderId="24" xfId="0" applyFont="1" applyFill="1" applyBorder="1" applyAlignment="1">
      <alignment horizontal="right" vertical="center" wrapText="1" indent="1"/>
    </xf>
    <xf numFmtId="0" fontId="0" fillId="0" borderId="25" xfId="0" applyBorder="1" applyAlignment="1">
      <alignment horizontal="right" vertical="center" wrapText="1" indent="1"/>
    </xf>
    <xf numFmtId="0" fontId="14" fillId="7" borderId="0" xfId="0" applyFont="1" applyFill="1" applyAlignment="1">
      <alignment horizontal="center" vertical="center" wrapText="1"/>
    </xf>
    <xf numFmtId="0" fontId="10" fillId="5" borderId="26" xfId="0" applyFont="1" applyFill="1" applyBorder="1" applyAlignment="1">
      <alignment horizontal="right" vertical="center" wrapText="1" indent="1"/>
    </xf>
    <xf numFmtId="0" fontId="11" fillId="5" borderId="26" xfId="0" applyFont="1" applyFill="1" applyBorder="1" applyAlignment="1">
      <alignment horizontal="right" vertical="center" wrapText="1" indent="1"/>
    </xf>
    <xf numFmtId="0" fontId="0" fillId="0" borderId="26" xfId="0" applyBorder="1" applyAlignment="1">
      <alignment horizontal="right" vertical="center" wrapText="1" indent="1"/>
    </xf>
    <xf numFmtId="0" fontId="10" fillId="14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4" fillId="13" borderId="26" xfId="0" applyFont="1" applyFill="1" applyBorder="1" applyAlignment="1">
      <alignment horizontal="center" vertical="center" wrapText="1"/>
    </xf>
    <xf numFmtId="0" fontId="14" fillId="13" borderId="66" xfId="0" applyFont="1" applyFill="1" applyBorder="1" applyAlignment="1">
      <alignment horizontal="center" vertical="center" wrapText="1"/>
    </xf>
    <xf numFmtId="0" fontId="14" fillId="13" borderId="6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8" fillId="14" borderId="0" xfId="0" applyFont="1" applyFill="1" applyAlignment="1">
      <alignment horizontal="center" vertical="center" wrapText="1"/>
    </xf>
  </cellXfs>
  <cellStyles count="3">
    <cellStyle name="20% - Accent2" xfId="1" builtinId="34"/>
    <cellStyle name="40% - Accent2" xfId="2" builtinId="35"/>
    <cellStyle name="Normal" xfId="0" builtinId="0"/>
  </cellStyles>
  <dxfs count="69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  <border diagonalUp="0" diagonalDown="0" outline="0">
        <left/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family val="2"/>
      </font>
      <numFmt numFmtId="0" formatCode="General"/>
      <fill>
        <patternFill patternType="none">
          <fgColor indexed="64"/>
          <bgColor rgb="FFFFFF00"/>
        </patternFill>
      </fill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Display"/>
        <family val="2"/>
        <scheme val="major"/>
      </font>
      <numFmt numFmtId="164" formatCode="&quot;€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  <border diagonalUp="0" diagonalDown="0" outline="0">
        <left/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family val="2"/>
      </font>
      <numFmt numFmtId="0" formatCode="General"/>
      <fill>
        <patternFill patternType="none">
          <fgColor indexed="64"/>
          <bgColor rgb="FFFFFF00"/>
        </patternFill>
      </fill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Display"/>
        <family val="2"/>
        <scheme val="major"/>
      </font>
      <numFmt numFmtId="164" formatCode="&quot;€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border diagonalUp="0" diagonalDown="0">
        <left/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strike val="0"/>
        <outline val="0"/>
        <shadow val="0"/>
        <u val="none"/>
        <vertAlign val="baseline"/>
        <sz val="14"/>
        <family val="2"/>
      </font>
      <numFmt numFmtId="164" formatCode="&quot;€&quot;#,##0.00"/>
      <fill>
        <patternFill patternType="none">
          <fgColor indexed="64"/>
          <bgColor auto="1"/>
        </patternFill>
      </fill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Display"/>
        <family val="2"/>
        <scheme val="major"/>
      </font>
      <numFmt numFmtId="164" formatCode="&quot;€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FFD653"/>
      <color rgb="FFFFEEB9"/>
      <color rgb="FFFCA8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381000</xdr:colOff>
      <xdr:row>54</xdr:row>
      <xdr:rowOff>0</xdr:rowOff>
    </xdr:from>
    <xdr:to>
      <xdr:col>16</xdr:col>
      <xdr:colOff>394607</xdr:colOff>
      <xdr:row>59</xdr:row>
      <xdr:rowOff>81643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DDDA7F2-1327-2FC7-CDA0-285554257E77}"/>
            </a:ext>
          </a:extLst>
        </xdr:cNvPr>
        <xdr:cNvCxnSpPr/>
      </xdr:nvCxnSpPr>
      <xdr:spPr>
        <a:xfrm>
          <a:off x="22574250" y="18791464"/>
          <a:ext cx="13607" cy="110217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340178</xdr:colOff>
      <xdr:row>59</xdr:row>
      <xdr:rowOff>108857</xdr:rowOff>
    </xdr:from>
    <xdr:to>
      <xdr:col>16</xdr:col>
      <xdr:colOff>394607</xdr:colOff>
      <xdr:row>59</xdr:row>
      <xdr:rowOff>108857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848B6DB-F0B8-77AB-8E45-294F4A3A34CE}"/>
            </a:ext>
          </a:extLst>
        </xdr:cNvPr>
        <xdr:cNvCxnSpPr/>
      </xdr:nvCxnSpPr>
      <xdr:spPr>
        <a:xfrm flipH="1">
          <a:off x="8885464" y="19920857"/>
          <a:ext cx="13702393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353785</xdr:colOff>
      <xdr:row>31</xdr:row>
      <xdr:rowOff>163286</xdr:rowOff>
    </xdr:from>
    <xdr:to>
      <xdr:col>5</xdr:col>
      <xdr:colOff>370114</xdr:colOff>
      <xdr:row>59</xdr:row>
      <xdr:rowOff>108857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E34B7BE-199A-CA58-8C92-8472A7266F0F}"/>
            </a:ext>
          </a:extLst>
        </xdr:cNvPr>
        <xdr:cNvCxnSpPr/>
      </xdr:nvCxnSpPr>
      <xdr:spPr>
        <a:xfrm flipV="1">
          <a:off x="9095014" y="8109857"/>
          <a:ext cx="16329" cy="985157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59872</xdr:colOff>
      <xdr:row>31</xdr:row>
      <xdr:rowOff>157844</xdr:rowOff>
    </xdr:from>
    <xdr:to>
      <xdr:col>5</xdr:col>
      <xdr:colOff>359229</xdr:colOff>
      <xdr:row>31</xdr:row>
      <xdr:rowOff>157844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A4ADDAB-1AC2-6EAE-AC47-194119FC4AD8}"/>
            </a:ext>
          </a:extLst>
        </xdr:cNvPr>
        <xdr:cNvCxnSpPr/>
      </xdr:nvCxnSpPr>
      <xdr:spPr>
        <a:xfrm flipH="1">
          <a:off x="8180615" y="8104415"/>
          <a:ext cx="919843" cy="0"/>
        </a:xfrm>
        <a:prstGeom prst="line">
          <a:avLst/>
        </a:prstGeom>
        <a:ln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1BD4D8-0B20-4B50-B0AE-934FFCE86A79}" name="Table22" displayName="Table22" ref="C23:M25" headerRowDxfId="68" dataDxfId="66" headerRowBorderDxfId="67">
  <autoFilter ref="C23:M25" xr:uid="{313EF3FD-C73E-41A4-B7CC-9D283B6892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3BBCDA0C-83EB-4D08-B7B5-5648E85E36CB}" name=" " totalsRowLabel="Total" dataDxfId="65" totalsRowDxfId="64"/>
    <tableColumn id="7" xr3:uid="{18CBFBF0-B479-47BE-97FC-4FF0B8A7D044}" name="Vehicles" dataDxfId="63" totalsRowDxfId="62"/>
    <tableColumn id="10" xr3:uid="{F642E333-B357-4493-B284-DFAB92EC5A2C}" name="Drivers" dataDxfId="61" totalsRowDxfId="60"/>
    <tableColumn id="13" xr3:uid="{B08B9206-8493-4C45-89FF-9C689B7DBBFD}" name="Marshalling Staff" dataDxfId="59" totalsRowDxfId="58"/>
    <tableColumn id="6" xr3:uid="{A57FE704-B776-4180-BE68-3ABD16CBC5CF}" name="Coordinators" dataDxfId="57" totalsRowDxfId="56"/>
    <tableColumn id="16" xr3:uid="{C99BA94E-9E92-4F51-B5A5-45489B95662E}" name="Other Staff" dataDxfId="55" totalsRowDxfId="54"/>
    <tableColumn id="3" xr3:uid="{CB75688D-DF4A-4705-9CC7-74568579AF61}" name="Meals" dataDxfId="53"/>
    <tableColumn id="4" xr3:uid="{E976C998-AAE0-4E14-98BE-712648C60189}" name="Cost of Rooms" dataDxfId="52" totalsRowDxfId="51">
      <calculatedColumnFormula>SUM(J1:J23)</calculatedColumnFormula>
    </tableColumn>
    <tableColumn id="8" xr3:uid="{DC9A7F04-D348-4683-B245-385A79F67A41}" name="Fuel" dataDxfId="50" totalsRowDxfId="49"/>
    <tableColumn id="2" xr3:uid="{E0380A45-EB0F-40B3-8464-B8DF1013614C}" name="Cost of Opertor Vehicle Facility" totalsRowFunction="sum" dataDxfId="48" totalsRowDxfId="47"/>
    <tableColumn id="9" xr3:uid="{3B67B08F-A4B6-4179-8C6A-F8554240B745}" name="Column1" dataDxfId="46" totalsRowDxfId="45"/>
  </tableColumns>
  <tableStyleInfo name="TableStyleLight2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780D5A-2FB8-4A6E-8A03-459FFD894562}" name="Table223" displayName="Table223" ref="C14:L16" headerRowDxfId="44" dataDxfId="42" headerRowBorderDxfId="43">
  <autoFilter ref="C14:L16" xr:uid="{5B2801DC-9D63-4310-89A7-EEEA5445236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282B6207-EF87-4117-8932-13D45C3C5005}" name="Column1" totalsRowLabel="Total" dataDxfId="41" totalsRowDxfId="40"/>
    <tableColumn id="7" xr3:uid="{A39A79C6-D9BD-414C-A677-56B7CBD39941}" name="Vehicles" dataDxfId="39" totalsRowDxfId="38"/>
    <tableColumn id="10" xr3:uid="{E0FA53F3-22C7-4ECD-9300-A806B543D4FE}" name="Drivers" dataDxfId="37" totalsRowDxfId="36"/>
    <tableColumn id="13" xr3:uid="{00A9FE72-34DA-4353-87B1-0A72FD9E7D60}" name="Marshalling Staff" dataDxfId="35" totalsRowDxfId="34"/>
    <tableColumn id="6" xr3:uid="{69431D22-1CC9-41EB-AD2A-A050DFA2D4F3}" name="Coordinators" dataDxfId="33" totalsRowDxfId="32"/>
    <tableColumn id="16" xr3:uid="{59657BF4-05AC-4945-8551-526167699D71}" name="Other Staff" dataDxfId="31" totalsRowDxfId="30"/>
    <tableColumn id="3" xr3:uid="{FFD0F1D7-CAB6-45F5-933B-DF90237FE2D9}" name="No of Staff (Meals)" dataDxfId="29"/>
    <tableColumn id="4" xr3:uid="{EFC12590-A906-489D-8EAA-2820A6C360E4}" name="No. of Rooms" dataDxfId="28" totalsRowDxfId="27">
      <calculatedColumnFormula>SUM(J26:J33)</calculatedColumnFormula>
    </tableColumn>
    <tableColumn id="8" xr3:uid="{A2BA46F7-CF61-4E37-8CC8-E6B136A09B9D}" name="Fuel" dataDxfId="26" totalsRowDxfId="25"/>
    <tableColumn id="2" xr3:uid="{2D93A122-3CC0-43EE-A58F-2B0CEC845BCA}" name="No. of stabled vehicles" totalsRowFunction="sum" dataDxfId="24" totalsRowDxfId="23"/>
  </tableColumns>
  <tableStyleInfo name="TableStyleLight2" showFirstColumn="1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02651C-AAF4-4F18-8E8C-6F96C962761B}" name="Table2235" displayName="Table2235" ref="C8:L10" headerRowDxfId="22" dataDxfId="20" headerRowBorderDxfId="21">
  <autoFilter ref="C8:L10" xr:uid="{2D0006C0-CC65-4C3C-9309-4AC57504046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7B7043-A37E-47F0-BE8C-FE142E2F4D96}" name="Column1" totalsRowLabel="Total" dataDxfId="19" totalsRowDxfId="18"/>
    <tableColumn id="7" xr3:uid="{D31A647D-816D-4E33-8300-3140C9223751}" name="Vehicles" dataDxfId="17" totalsRowDxfId="16"/>
    <tableColumn id="10" xr3:uid="{0190A385-F084-4D27-9899-CC7CEF178EDE}" name="Drivers" dataDxfId="15" totalsRowDxfId="14"/>
    <tableColumn id="13" xr3:uid="{CB9AE793-1B6D-4680-B378-C8BE68EA5FCB}" name="Marshalling Staff" dataDxfId="13" totalsRowDxfId="12"/>
    <tableColumn id="6" xr3:uid="{CD376B8C-77A0-4151-931E-226871CC6533}" name="Coordinators" dataDxfId="11" totalsRowDxfId="10"/>
    <tableColumn id="16" xr3:uid="{0DAD0686-5441-41A3-893B-618F97F048E2}" name="Other Staff" dataDxfId="9" totalsRowDxfId="8"/>
    <tableColumn id="3" xr3:uid="{674BAFB6-520C-4E2F-BC34-AA5B8102B771}" name="No of Staff (Meals)" dataDxfId="7"/>
    <tableColumn id="4" xr3:uid="{4AF48530-2A1A-4BFB-9A87-CCFA074EA7BB}" name="No. of Rooms" dataDxfId="6" totalsRowDxfId="5">
      <calculatedColumnFormula>SUM(J20:J30)</calculatedColumnFormula>
    </tableColumn>
    <tableColumn id="8" xr3:uid="{6950AE52-E324-4B1E-B999-51FE1DC3E11F}" name="Fuel" dataDxfId="4" totalsRowDxfId="3"/>
    <tableColumn id="2" xr3:uid="{EDE6968D-70AA-4368-B561-A4F027F2CBAB}" name="No. of stabled vehicles" totalsRowFunction="sum" dataDxfId="2" totalsRowDxfId="1"/>
  </tableColumns>
  <tableStyleInfo name="TableStyleLight2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89DFE0-3BCE-4920-8348-531FFDE9EA4D}" name="Table3" displayName="Table3" ref="A2:B14" totalsRowShown="0" headerRowDxfId="0">
  <autoFilter ref="A2:B14" xr:uid="{6B89DFE0-3BCE-4920-8348-531FFDE9EA4D}">
    <filterColumn colId="0" hiddenButton="1"/>
    <filterColumn colId="1" hiddenButton="1"/>
  </autoFilter>
  <sortState xmlns:xlrd2="http://schemas.microsoft.com/office/spreadsheetml/2017/richdata2" ref="A3:B14">
    <sortCondition ref="A2:A14"/>
  </sortState>
  <tableColumns count="2">
    <tableColumn id="1" xr3:uid="{F6EEA82F-CB8E-44BD-A995-1A35EC3C560B}" name="Term"/>
    <tableColumn id="2" xr3:uid="{411B8DB4-673D-4A3A-B07B-1D61F3B66FD8}" name="Descript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C747-ED09-460B-86DC-D786D2003865}">
  <dimension ref="A1:X23"/>
  <sheetViews>
    <sheetView showGridLines="0" tabSelected="1" zoomScale="90" zoomScaleNormal="90" workbookViewId="0"/>
  </sheetViews>
  <sheetFormatPr defaultColWidth="0" defaultRowHeight="14.45" customHeight="1" zeroHeight="1" x14ac:dyDescent="0.25"/>
  <cols>
    <col min="1" max="1" width="2.85546875" customWidth="1"/>
    <col min="2" max="18" width="9.140625" customWidth="1"/>
    <col min="19" max="19" width="3.42578125" customWidth="1"/>
    <col min="20" max="24" width="0" hidden="1" customWidth="1"/>
    <col min="25" max="16384" width="9.140625" hidden="1"/>
  </cols>
  <sheetData>
    <row r="1" spans="2:24" ht="14.45" customHeight="1" x14ac:dyDescent="0.25"/>
    <row r="2" spans="2:24" ht="14.45" customHeight="1" x14ac:dyDescent="0.25">
      <c r="B2" s="226" t="s">
        <v>92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4.45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4.45" customHeight="1" x14ac:dyDescent="0.25">
      <c r="B4" s="256" t="s">
        <v>80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</row>
    <row r="5" spans="2:24" ht="14.45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4.45" customHeight="1" x14ac:dyDescent="0.25">
      <c r="B6" s="19" t="s">
        <v>93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4.4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4.45" customHeight="1" thickBot="1" x14ac:dyDescent="0.3">
      <c r="B8" s="257" t="s">
        <v>73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9"/>
      <c r="S8" s="3"/>
      <c r="T8" s="3"/>
      <c r="U8" s="3"/>
      <c r="V8" s="3"/>
      <c r="W8" s="3"/>
      <c r="X8" s="3"/>
    </row>
    <row r="9" spans="2:24" ht="14.45" customHeight="1" thickBot="1" x14ac:dyDescent="0.3"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3"/>
      <c r="T9" s="3"/>
      <c r="U9" s="3"/>
      <c r="V9" s="3"/>
      <c r="W9" s="3"/>
      <c r="X9" s="3"/>
    </row>
    <row r="10" spans="2:24" ht="37.35" customHeight="1" thickBot="1" x14ac:dyDescent="0.3">
      <c r="B10" s="260" t="s">
        <v>109</v>
      </c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2"/>
      <c r="S10" s="3"/>
      <c r="T10" s="3"/>
      <c r="U10" s="3"/>
      <c r="V10" s="3"/>
      <c r="W10" s="3"/>
      <c r="X10" s="3"/>
    </row>
    <row r="11" spans="2:24" ht="14.4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4.45" customHeight="1" x14ac:dyDescent="0.25">
      <c r="B12" s="254" t="s">
        <v>166</v>
      </c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3"/>
      <c r="U12" s="3"/>
      <c r="V12" s="3"/>
      <c r="W12" s="3"/>
      <c r="X12" s="3"/>
    </row>
    <row r="13" spans="2:24" ht="14.45" customHeight="1" x14ac:dyDescent="0.25">
      <c r="T13" s="20"/>
      <c r="U13" s="20"/>
      <c r="V13" s="20"/>
      <c r="W13" s="20"/>
      <c r="X13" s="20"/>
    </row>
    <row r="14" spans="2:24" ht="14.45" customHeight="1" x14ac:dyDescent="0.25">
      <c r="B14" s="53" t="s">
        <v>81</v>
      </c>
      <c r="T14" s="20"/>
      <c r="U14" s="20"/>
      <c r="V14" s="20"/>
      <c r="W14" s="20"/>
      <c r="X14" s="20"/>
    </row>
    <row r="15" spans="2:24" ht="14.45" customHeight="1" x14ac:dyDescent="0.25">
      <c r="B15" s="23"/>
      <c r="C15" s="23"/>
      <c r="D15" s="254" t="s">
        <v>91</v>
      </c>
      <c r="E15" s="255"/>
      <c r="F15" s="24"/>
      <c r="G15" s="24"/>
      <c r="H15" s="24"/>
      <c r="I15" s="24"/>
      <c r="J15" s="24"/>
      <c r="K15" s="24"/>
      <c r="L15" s="25"/>
      <c r="M15" s="25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2:24" ht="14.45" customHeight="1" x14ac:dyDescent="0.25"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3:24" ht="14.45" hidden="1" customHeight="1" x14ac:dyDescent="0.25"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3:24" ht="14.45" hidden="1" customHeight="1" x14ac:dyDescent="0.25">
      <c r="M18" s="5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3:24" ht="14.45" hidden="1" customHeight="1" x14ac:dyDescent="0.25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3:24" ht="14.45" hidden="1" customHeight="1" x14ac:dyDescent="0.25">
      <c r="M20" s="5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3:24" ht="14.45" hidden="1" customHeight="1" x14ac:dyDescent="0.25"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3:24" ht="14.45" hidden="1" customHeight="1" x14ac:dyDescent="0.25">
      <c r="M22" s="22"/>
    </row>
    <row r="23" spans="13:24" ht="14.45" customHeight="1" x14ac:dyDescent="0.25"/>
  </sheetData>
  <sheetProtection algorithmName="SHA-512" hashValue="0YehSja12gLtCJdmDBFZhM1HoO8MNJgLdplohGlb4QRH4hil/OzJ095HPBhQHAYrHw46wb4oyUCXjpOagFJokA==" saltValue="JmsblvGTCECkhVXSGvjklw==" spinCount="100000" sheet="1" objects="1" scenarios="1"/>
  <mergeCells count="5">
    <mergeCell ref="D15:E15"/>
    <mergeCell ref="B4:X4"/>
    <mergeCell ref="B12:S12"/>
    <mergeCell ref="B8:R8"/>
    <mergeCell ref="B10:R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81F0-2E6A-42B3-9F5E-C4F67E1ECE2F}">
  <sheetPr>
    <pageSetUpPr fitToPage="1"/>
  </sheetPr>
  <dimension ref="B1:AD31"/>
  <sheetViews>
    <sheetView showGridLines="0" zoomScale="60" zoomScaleNormal="60" workbookViewId="0"/>
  </sheetViews>
  <sheetFormatPr defaultColWidth="9.140625" defaultRowHeight="17.100000000000001" customHeight="1" x14ac:dyDescent="0.25"/>
  <cols>
    <col min="1" max="1" width="2.140625" style="4" customWidth="1"/>
    <col min="2" max="2" width="45.140625" style="4" customWidth="1"/>
    <col min="3" max="3" width="30.7109375" style="4" customWidth="1"/>
    <col min="4" max="14" width="25.7109375" style="4" customWidth="1"/>
    <col min="15" max="15" width="44.140625" style="4" customWidth="1"/>
    <col min="16" max="16" width="18.5703125" style="4" customWidth="1"/>
    <col min="17" max="17" width="18.140625" style="4" customWidth="1"/>
    <col min="18" max="18" width="20.42578125" style="4" customWidth="1"/>
    <col min="19" max="19" width="24.85546875" style="4" customWidth="1"/>
    <col min="20" max="20" width="22" style="4" customWidth="1"/>
    <col min="21" max="21" width="17.42578125" style="4" customWidth="1"/>
    <col min="22" max="22" width="24.85546875" style="4" customWidth="1"/>
    <col min="23" max="23" width="25.140625" style="4" customWidth="1"/>
    <col min="24" max="24" width="18.5703125" style="4" customWidth="1"/>
    <col min="25" max="25" width="24.85546875" style="4" customWidth="1"/>
    <col min="26" max="26" width="19.42578125" style="4" customWidth="1"/>
    <col min="27" max="27" width="21.5703125" style="4" customWidth="1"/>
    <col min="28" max="28" width="22.85546875" style="4" customWidth="1"/>
    <col min="29" max="29" width="19.85546875" style="4" customWidth="1"/>
    <col min="30" max="30" width="34.140625" style="4" customWidth="1"/>
    <col min="31" max="16384" width="9.140625" style="4"/>
  </cols>
  <sheetData>
    <row r="1" spans="2:30" s="162" customFormat="1" ht="16.350000000000001" customHeight="1" x14ac:dyDescent="0.3">
      <c r="B1" s="158"/>
      <c r="C1" s="159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</row>
    <row r="2" spans="2:30" s="162" customFormat="1" ht="20.45" customHeight="1" x14ac:dyDescent="0.3">
      <c r="B2" s="226" t="s">
        <v>135</v>
      </c>
      <c r="C2" s="159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</row>
    <row r="3" spans="2:30" s="162" customFormat="1" ht="16.350000000000001" customHeight="1" thickBot="1" x14ac:dyDescent="0.35">
      <c r="B3" s="158"/>
      <c r="C3" s="159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</row>
    <row r="4" spans="2:30" s="162" customFormat="1" ht="24" customHeight="1" x14ac:dyDescent="0.4">
      <c r="B4" s="227" t="s">
        <v>94</v>
      </c>
      <c r="C4" s="163"/>
      <c r="D4" s="164"/>
      <c r="E4" s="164"/>
      <c r="F4" s="164"/>
      <c r="G4" s="164"/>
      <c r="H4" s="164"/>
      <c r="I4" s="164"/>
      <c r="J4" s="164"/>
      <c r="K4" s="164"/>
      <c r="L4" s="164"/>
      <c r="M4" s="160"/>
      <c r="N4" s="160"/>
      <c r="O4" s="160"/>
      <c r="P4" s="160"/>
      <c r="Q4" s="160"/>
      <c r="R4" s="160"/>
      <c r="S4" s="160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</row>
    <row r="5" spans="2:30" customFormat="1" ht="16.350000000000001" customHeight="1" x14ac:dyDescent="0.25"/>
    <row r="6" spans="2:30" s="162" customFormat="1" ht="16.350000000000001" customHeight="1" thickBot="1" x14ac:dyDescent="0.35">
      <c r="B6" s="158"/>
      <c r="C6"/>
      <c r="D6" s="267" t="s">
        <v>95</v>
      </c>
      <c r="E6" s="267"/>
      <c r="F6" s="267"/>
      <c r="G6" s="267"/>
      <c r="H6" s="267"/>
      <c r="I6" s="267"/>
      <c r="J6" s="267"/>
      <c r="K6" s="267"/>
      <c r="L6" s="267"/>
      <c r="M6" s="160"/>
      <c r="N6" s="160"/>
      <c r="O6" s="160"/>
      <c r="P6" s="160"/>
      <c r="Q6" s="160"/>
      <c r="R6" s="160"/>
      <c r="S6" s="160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</row>
    <row r="7" spans="2:30" s="169" customFormat="1" ht="25.7" customHeight="1" thickBot="1" x14ac:dyDescent="0.3">
      <c r="B7" s="158"/>
      <c r="C7"/>
      <c r="D7" s="165" t="s">
        <v>32</v>
      </c>
      <c r="E7" s="263" t="s">
        <v>1</v>
      </c>
      <c r="F7" s="264"/>
      <c r="G7" s="264"/>
      <c r="H7" s="264"/>
      <c r="I7" s="264"/>
      <c r="J7" s="268"/>
      <c r="K7" s="165" t="s">
        <v>68</v>
      </c>
      <c r="L7" s="165" t="s">
        <v>96</v>
      </c>
      <c r="M7"/>
      <c r="N7" s="166"/>
      <c r="O7" s="167"/>
      <c r="P7" s="167"/>
      <c r="Q7" s="168"/>
      <c r="S7" s="168"/>
      <c r="T7" s="168"/>
      <c r="U7" s="168"/>
      <c r="V7" s="168"/>
      <c r="W7" s="168"/>
      <c r="X7" s="168"/>
      <c r="Y7" s="168"/>
    </row>
    <row r="8" spans="2:30" s="180" customFormat="1" ht="37.35" customHeight="1" x14ac:dyDescent="0.25">
      <c r="B8" s="170"/>
      <c r="C8" s="171" t="s">
        <v>97</v>
      </c>
      <c r="D8" s="172" t="s">
        <v>32</v>
      </c>
      <c r="E8" s="173" t="s">
        <v>4</v>
      </c>
      <c r="F8" s="174" t="s">
        <v>11</v>
      </c>
      <c r="G8" s="174" t="s">
        <v>43</v>
      </c>
      <c r="H8" s="175" t="s">
        <v>98</v>
      </c>
      <c r="I8" s="176" t="s">
        <v>99</v>
      </c>
      <c r="J8" s="177" t="s">
        <v>36</v>
      </c>
      <c r="K8" s="178" t="s">
        <v>68</v>
      </c>
      <c r="L8" s="179" t="s">
        <v>100</v>
      </c>
      <c r="M8"/>
    </row>
    <row r="9" spans="2:30" s="186" customFormat="1" ht="72.75" customHeight="1" x14ac:dyDescent="0.3">
      <c r="B9" s="224" t="s">
        <v>75</v>
      </c>
      <c r="C9" s="181"/>
      <c r="D9" s="182">
        <f>SUM('Lot 2 - Mobilisation'!K13:Q13)</f>
        <v>0</v>
      </c>
      <c r="E9" s="183">
        <f>SUM('Lot 2 - Mobilisation'!K20:Q20)</f>
        <v>0</v>
      </c>
      <c r="F9" s="184">
        <f>SUM('Lot 2 - Mobilisation'!K23:Q23)</f>
        <v>0</v>
      </c>
      <c r="G9" s="184">
        <f>SUM('Lot 2 - Mobilisation'!K26:Q26)</f>
        <v>0</v>
      </c>
      <c r="H9" s="128"/>
      <c r="I9" s="184">
        <f>SUM('Lot 2 - Mobilisation'!K39:Q39)</f>
        <v>0</v>
      </c>
      <c r="J9" s="185">
        <f>SUM('Lot 2 - Mobilisation'!K42:Q42)</f>
        <v>0</v>
      </c>
      <c r="K9" s="181"/>
      <c r="L9" s="181"/>
      <c r="M9"/>
    </row>
    <row r="10" spans="2:30" s="162" customFormat="1" ht="22.7" hidden="1" customHeight="1" thickBot="1" x14ac:dyDescent="0.35">
      <c r="B10" s="187" t="s">
        <v>101</v>
      </c>
      <c r="C10" s="188"/>
      <c r="D10" s="189">
        <f>SUM(D9:D9)</f>
        <v>0</v>
      </c>
      <c r="E10" s="190">
        <f>SUM(E9:E9)</f>
        <v>0</v>
      </c>
      <c r="F10" s="191">
        <f>SUM(F9:F9)</f>
        <v>0</v>
      </c>
      <c r="G10" s="191">
        <f>SUM(G9:G9)</f>
        <v>0</v>
      </c>
      <c r="H10" s="192"/>
      <c r="I10" s="191">
        <f>SUM(I9:I9)</f>
        <v>0</v>
      </c>
      <c r="J10" s="193">
        <f>SUM(J9:J9)</f>
        <v>0</v>
      </c>
      <c r="K10" s="188"/>
      <c r="L10" s="188"/>
      <c r="M10"/>
    </row>
    <row r="11" spans="2:30" customFormat="1" ht="16.350000000000001" customHeight="1" x14ac:dyDescent="0.25"/>
    <row r="12" spans="2:30" s="162" customFormat="1" ht="16.350000000000001" customHeight="1" thickBot="1" x14ac:dyDescent="0.35">
      <c r="B12" s="158"/>
      <c r="C12" s="158"/>
      <c r="D12" s="269" t="s">
        <v>88</v>
      </c>
      <c r="E12" s="269"/>
      <c r="F12" s="269"/>
      <c r="G12" s="269"/>
      <c r="H12" s="269"/>
      <c r="I12" s="269"/>
      <c r="J12" s="269"/>
      <c r="K12" s="269"/>
      <c r="L12" s="269"/>
      <c r="M12" s="160"/>
      <c r="N12" s="160"/>
      <c r="O12" s="160"/>
      <c r="P12" s="160"/>
      <c r="Q12" s="160"/>
      <c r="R12" s="160"/>
      <c r="S12" s="160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</row>
    <row r="13" spans="2:30" s="169" customFormat="1" ht="25.7" customHeight="1" thickBot="1" x14ac:dyDescent="0.3">
      <c r="B13" s="158"/>
      <c r="C13" s="158"/>
      <c r="D13" s="165" t="s">
        <v>32</v>
      </c>
      <c r="E13" s="263" t="s">
        <v>1</v>
      </c>
      <c r="F13" s="264"/>
      <c r="G13" s="264"/>
      <c r="H13" s="264"/>
      <c r="I13" s="264"/>
      <c r="J13" s="268"/>
      <c r="K13" s="165" t="s">
        <v>68</v>
      </c>
      <c r="L13" s="165" t="s">
        <v>96</v>
      </c>
      <c r="M13"/>
      <c r="N13" s="166"/>
      <c r="O13" s="167"/>
      <c r="P13" s="167"/>
      <c r="Q13" s="168"/>
      <c r="S13" s="168"/>
      <c r="T13" s="168"/>
      <c r="U13" s="168"/>
      <c r="V13" s="168"/>
      <c r="W13" s="168"/>
      <c r="X13" s="168"/>
      <c r="Y13" s="168"/>
    </row>
    <row r="14" spans="2:30" s="180" customFormat="1" ht="37.35" customHeight="1" x14ac:dyDescent="0.25">
      <c r="B14" s="170"/>
      <c r="C14" s="171" t="s">
        <v>97</v>
      </c>
      <c r="D14" s="172" t="s">
        <v>32</v>
      </c>
      <c r="E14" s="173" t="s">
        <v>4</v>
      </c>
      <c r="F14" s="174" t="s">
        <v>11</v>
      </c>
      <c r="G14" s="174" t="s">
        <v>43</v>
      </c>
      <c r="H14" s="175" t="s">
        <v>98</v>
      </c>
      <c r="I14" s="176" t="s">
        <v>99</v>
      </c>
      <c r="J14" s="177" t="s">
        <v>36</v>
      </c>
      <c r="K14" s="178" t="s">
        <v>68</v>
      </c>
      <c r="L14" s="179" t="s">
        <v>100</v>
      </c>
      <c r="M14"/>
    </row>
    <row r="15" spans="2:30" s="186" customFormat="1" ht="56.25" customHeight="1" x14ac:dyDescent="0.3">
      <c r="B15" s="224" t="s">
        <v>75</v>
      </c>
      <c r="C15" s="181"/>
      <c r="D15" s="182">
        <f>SUM('Lot 2 - Operations'!E14:J14)</f>
        <v>0</v>
      </c>
      <c r="E15" s="183">
        <f>SUM('Lot 2 - Operations'!E21:J21)</f>
        <v>0</v>
      </c>
      <c r="F15" s="184">
        <f>SUM('Lot 2 - Operations'!E24:J24)</f>
        <v>0</v>
      </c>
      <c r="G15" s="184">
        <f>SUM('Lot 2 - Operations'!E27:J27)</f>
        <v>0</v>
      </c>
      <c r="H15" s="128"/>
      <c r="I15" s="184">
        <f>SUM('Lot 2 - Operations'!E42:J42)</f>
        <v>0</v>
      </c>
      <c r="J15" s="185">
        <f>SUM('Lot 2 - Operations'!E45:J45)</f>
        <v>0</v>
      </c>
      <c r="K15" s="181"/>
      <c r="L15" s="181"/>
      <c r="M15"/>
    </row>
    <row r="16" spans="2:30" s="162" customFormat="1" ht="22.7" hidden="1" customHeight="1" thickBot="1" x14ac:dyDescent="0.35">
      <c r="B16" s="187" t="s">
        <v>101</v>
      </c>
      <c r="C16" s="188"/>
      <c r="D16" s="189">
        <f>SUM(D15:D15)</f>
        <v>0</v>
      </c>
      <c r="E16" s="190">
        <f>SUM(E15:E15)</f>
        <v>0</v>
      </c>
      <c r="F16" s="191">
        <f>SUM(F15:F15)</f>
        <v>0</v>
      </c>
      <c r="G16" s="191">
        <f>SUM(G15:G15)</f>
        <v>0</v>
      </c>
      <c r="H16" s="192"/>
      <c r="I16" s="191">
        <f>SUM(I15:I15)</f>
        <v>0</v>
      </c>
      <c r="J16" s="193">
        <f>SUM(J15:J15)</f>
        <v>0</v>
      </c>
      <c r="K16" s="188"/>
      <c r="L16" s="188"/>
      <c r="M16"/>
    </row>
    <row r="17" spans="2:30" s="162" customFormat="1" ht="16.350000000000001" customHeight="1" x14ac:dyDescent="0.3">
      <c r="B17" s="158"/>
      <c r="C17" s="159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</row>
    <row r="18" spans="2:30" s="162" customFormat="1" ht="16.350000000000001" customHeight="1" thickBot="1" x14ac:dyDescent="0.35">
      <c r="B18" s="158"/>
      <c r="C18" s="159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</row>
    <row r="19" spans="2:30" s="162" customFormat="1" ht="25.15" customHeight="1" x14ac:dyDescent="0.4">
      <c r="B19" s="227" t="s">
        <v>102</v>
      </c>
      <c r="C19" s="163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0"/>
      <c r="O19" s="160"/>
      <c r="P19" s="160"/>
      <c r="Q19" s="160"/>
      <c r="R19" s="160"/>
      <c r="S19" s="160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</row>
    <row r="20" spans="2:30" customFormat="1" ht="16.350000000000001" customHeight="1" thickBot="1" x14ac:dyDescent="0.3"/>
    <row r="21" spans="2:30" s="162" customFormat="1" ht="35.450000000000003" customHeight="1" thickBot="1" x14ac:dyDescent="0.35">
      <c r="B21" s="158"/>
      <c r="C21" s="194" t="s">
        <v>103</v>
      </c>
      <c r="D21" s="265" t="s">
        <v>88</v>
      </c>
      <c r="E21" s="266"/>
      <c r="F21" s="266"/>
      <c r="G21" s="266"/>
      <c r="H21" s="266"/>
      <c r="I21" s="266"/>
      <c r="J21" s="266"/>
      <c r="K21" s="266"/>
      <c r="L21" s="266"/>
      <c r="M21" s="266"/>
      <c r="N21" s="194" t="s">
        <v>84</v>
      </c>
      <c r="O21" s="165" t="s">
        <v>136</v>
      </c>
      <c r="P21" s="160"/>
      <c r="Q21" s="160"/>
      <c r="R21" s="160"/>
      <c r="S21" s="160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</row>
    <row r="22" spans="2:30" s="169" customFormat="1" ht="25.7" customHeight="1" x14ac:dyDescent="0.25">
      <c r="B22" s="158"/>
      <c r="C22" s="165"/>
      <c r="D22" s="165" t="s">
        <v>32</v>
      </c>
      <c r="E22" s="263" t="s">
        <v>1</v>
      </c>
      <c r="F22" s="264"/>
      <c r="G22" s="264"/>
      <c r="H22" s="264"/>
      <c r="I22" s="264"/>
      <c r="J22" s="264"/>
      <c r="K22" s="165" t="s">
        <v>68</v>
      </c>
      <c r="L22" s="165" t="s">
        <v>96</v>
      </c>
      <c r="M22" s="165" t="s">
        <v>104</v>
      </c>
      <c r="N22" s="165"/>
      <c r="O22" s="197" t="s">
        <v>108</v>
      </c>
      <c r="P22" s="167"/>
      <c r="Q22" s="168"/>
      <c r="S22" s="168"/>
      <c r="T22" s="168"/>
      <c r="U22" s="168"/>
      <c r="V22" s="168"/>
      <c r="W22" s="168"/>
      <c r="X22" s="168"/>
      <c r="Y22" s="168"/>
    </row>
    <row r="23" spans="2:30" s="180" customFormat="1" ht="37.35" customHeight="1" x14ac:dyDescent="0.25">
      <c r="B23" s="195"/>
      <c r="C23" s="172" t="s">
        <v>105</v>
      </c>
      <c r="D23" s="172" t="s">
        <v>32</v>
      </c>
      <c r="E23" s="173" t="s">
        <v>4</v>
      </c>
      <c r="F23" s="174" t="s">
        <v>11</v>
      </c>
      <c r="G23" s="174" t="s">
        <v>43</v>
      </c>
      <c r="H23" s="174" t="s">
        <v>98</v>
      </c>
      <c r="I23" s="176" t="s">
        <v>106</v>
      </c>
      <c r="J23" s="174" t="s">
        <v>107</v>
      </c>
      <c r="K23" s="196" t="s">
        <v>68</v>
      </c>
      <c r="L23" s="172" t="s">
        <v>141</v>
      </c>
      <c r="M23" s="197" t="s">
        <v>97</v>
      </c>
      <c r="N23" s="172" t="s">
        <v>105</v>
      </c>
      <c r="O23" s="172" t="s">
        <v>105</v>
      </c>
    </row>
    <row r="24" spans="2:30" s="186" customFormat="1" ht="57.75" customHeight="1" thickBot="1" x14ac:dyDescent="0.35">
      <c r="B24" s="225" t="s">
        <v>75</v>
      </c>
      <c r="C24" s="198">
        <f>'Lot 2 - Mobilisation'!D40</f>
        <v>0</v>
      </c>
      <c r="D24" s="198">
        <f>'Lot 2 - Operations'!K20</f>
        <v>0</v>
      </c>
      <c r="E24" s="199">
        <f>'Lot 2 - Operations'!K23</f>
        <v>0</v>
      </c>
      <c r="F24" s="200">
        <f>'Lot 2 - Operations'!K26</f>
        <v>0</v>
      </c>
      <c r="G24" s="200">
        <f>'Lot 2 - Operations'!K29</f>
        <v>0</v>
      </c>
      <c r="H24" s="200">
        <f>'Lot 2 - Operations'!K41</f>
        <v>0</v>
      </c>
      <c r="I24" s="200">
        <f>'Lot 2 - Operations'!K44</f>
        <v>0</v>
      </c>
      <c r="J24" s="200">
        <f>'Lot 2 - Operations'!K47</f>
        <v>0</v>
      </c>
      <c r="K24" s="198">
        <f>'Lot 2 - Operations'!K49</f>
        <v>0</v>
      </c>
      <c r="L24" s="198">
        <f>'Lot 2 - Operations'!K54</f>
        <v>0</v>
      </c>
      <c r="M24" s="198">
        <f>SUM('Lot 2 - Operations'!E60:J60)</f>
        <v>0</v>
      </c>
      <c r="N24" s="212">
        <f>'Lot 2 - DeMobilisation'!E15</f>
        <v>0</v>
      </c>
      <c r="O24" s="212">
        <f>SUM(C24:N24)</f>
        <v>0</v>
      </c>
    </row>
    <row r="25" spans="2:30" s="162" customFormat="1" ht="22.7" hidden="1" customHeight="1" thickBot="1" x14ac:dyDescent="0.35">
      <c r="B25" s="187" t="s">
        <v>101</v>
      </c>
      <c r="C25" s="201">
        <f t="shared" ref="C25:M25" si="0">SUM(C24:C24)</f>
        <v>0</v>
      </c>
      <c r="D25" s="201">
        <f t="shared" si="0"/>
        <v>0</v>
      </c>
      <c r="E25" s="202">
        <f t="shared" si="0"/>
        <v>0</v>
      </c>
      <c r="F25" s="203">
        <f t="shared" si="0"/>
        <v>0</v>
      </c>
      <c r="G25" s="203">
        <f t="shared" si="0"/>
        <v>0</v>
      </c>
      <c r="H25" s="203">
        <f t="shared" si="0"/>
        <v>0</v>
      </c>
      <c r="I25" s="203">
        <f t="shared" si="0"/>
        <v>0</v>
      </c>
      <c r="J25" s="203">
        <f t="shared" si="0"/>
        <v>0</v>
      </c>
      <c r="K25" s="201">
        <f t="shared" si="0"/>
        <v>0</v>
      </c>
      <c r="L25" s="201">
        <f t="shared" si="0"/>
        <v>0</v>
      </c>
      <c r="M25" s="201">
        <f t="shared" si="0"/>
        <v>0</v>
      </c>
    </row>
    <row r="26" spans="2:30" s="186" customFormat="1" ht="22.7" customHeight="1" x14ac:dyDescent="0.3"/>
    <row r="27" spans="2:30" s="186" customFormat="1" ht="22.7" customHeight="1" x14ac:dyDescent="0.3">
      <c r="C27" s="213"/>
    </row>
    <row r="28" spans="2:30" s="186" customFormat="1" ht="22.7" customHeight="1" thickBot="1" x14ac:dyDescent="0.35"/>
    <row r="29" spans="2:30" s="186" customFormat="1" ht="28.9" customHeight="1" thickBot="1" x14ac:dyDescent="0.45">
      <c r="B29" s="227" t="s">
        <v>110</v>
      </c>
      <c r="C29" s="228">
        <f>O24</f>
        <v>0</v>
      </c>
    </row>
    <row r="30" spans="2:30" s="186" customFormat="1" ht="22.7" customHeight="1" x14ac:dyDescent="0.3"/>
    <row r="31" spans="2:30" s="186" customFormat="1" ht="17.100000000000001" customHeight="1" x14ac:dyDescent="0.3"/>
  </sheetData>
  <sheetProtection algorithmName="SHA-512" hashValue="VDq/oaxz2JQWY5W82022n7idKQ/WVsC7hlEO3yoDChGTQ+iCJmMvWao7/CU2Imm3wDPxQtovqXQQhQgeyEvZKA==" saltValue="ZWtvP55gsegXNF/mke0nMA==" spinCount="100000" sheet="1" objects="1" scenarios="1" formatCells="0"/>
  <mergeCells count="6">
    <mergeCell ref="E22:J22"/>
    <mergeCell ref="D21:M21"/>
    <mergeCell ref="D6:L6"/>
    <mergeCell ref="E7:J7"/>
    <mergeCell ref="D12:L12"/>
    <mergeCell ref="E13:J13"/>
  </mergeCells>
  <pageMargins left="0.7" right="0.7" top="0.75" bottom="0.75" header="0.3" footer="0.3"/>
  <pageSetup scale="55" fitToWidth="0" orientation="portrait" r:id="rId1"/>
  <headerFooter>
    <oddHeader>&amp;L&amp;"Aptos"&amp;8&amp;KFF0000 Data Classification: Confidential&amp;1#_x000D_</oddHeader>
  </headerFooter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6D9C-3F9F-4073-A9C8-01EDC14834E7}">
  <sheetPr>
    <pageSetUpPr fitToPage="1"/>
  </sheetPr>
  <dimension ref="B1:R54"/>
  <sheetViews>
    <sheetView showGridLines="0" zoomScale="70" zoomScaleNormal="70" workbookViewId="0"/>
  </sheetViews>
  <sheetFormatPr defaultColWidth="9.140625" defaultRowHeight="17.100000000000001" customHeight="1" x14ac:dyDescent="0.25"/>
  <cols>
    <col min="1" max="1" width="2.140625" style="4" customWidth="1"/>
    <col min="2" max="2" width="43.5703125" style="4" customWidth="1"/>
    <col min="3" max="3" width="57.140625" style="4" customWidth="1"/>
    <col min="4" max="4" width="15.7109375" style="4" customWidth="1"/>
    <col min="5" max="5" width="9.140625" style="4"/>
    <col min="6" max="6" width="15.42578125" style="4" customWidth="1"/>
    <col min="7" max="7" width="9.140625" style="4"/>
    <col min="8" max="8" width="23.85546875" style="4" customWidth="1"/>
    <col min="9" max="9" width="34.28515625" style="4" customWidth="1"/>
    <col min="10" max="10" width="56.28515625" style="4" customWidth="1"/>
    <col min="11" max="13" width="15.140625" style="4" bestFit="1" customWidth="1"/>
    <col min="14" max="14" width="20.28515625" style="4" bestFit="1" customWidth="1"/>
    <col min="15" max="16" width="15.140625" style="4" bestFit="1" customWidth="1"/>
    <col min="17" max="17" width="17.5703125" style="4" bestFit="1" customWidth="1"/>
    <col min="18" max="16384" width="9.140625" style="4"/>
  </cols>
  <sheetData>
    <row r="1" spans="2:17" ht="17.100000000000001" customHeight="1" x14ac:dyDescent="0.25">
      <c r="B1" s="5"/>
      <c r="C1" s="5"/>
      <c r="D1" s="6"/>
    </row>
    <row r="2" spans="2:17" ht="33.6" customHeight="1" x14ac:dyDescent="0.25">
      <c r="B2" s="273" t="s">
        <v>75</v>
      </c>
      <c r="C2" s="274"/>
      <c r="D2" s="155"/>
    </row>
    <row r="3" spans="2:17" ht="29.45" customHeight="1" x14ac:dyDescent="0.25">
      <c r="B3" s="273"/>
      <c r="C3" s="274"/>
      <c r="D3" s="5"/>
    </row>
    <row r="4" spans="2:17" ht="16.350000000000001" customHeight="1" x14ac:dyDescent="0.25">
      <c r="B4" s="280" t="s">
        <v>162</v>
      </c>
      <c r="C4" s="280"/>
      <c r="D4" s="5"/>
    </row>
    <row r="5" spans="2:17" ht="17.100000000000001" customHeight="1" thickBot="1" x14ac:dyDescent="0.3">
      <c r="B5" s="280"/>
      <c r="C5" s="280"/>
      <c r="D5" s="218"/>
    </row>
    <row r="6" spans="2:17" ht="31.35" customHeight="1" x14ac:dyDescent="0.25">
      <c r="B6" s="280"/>
      <c r="C6" s="280"/>
      <c r="D6" s="219"/>
      <c r="H6" s="12" t="s">
        <v>0</v>
      </c>
      <c r="I6" s="12"/>
      <c r="J6" s="12"/>
      <c r="K6" s="281" t="s">
        <v>82</v>
      </c>
      <c r="L6" s="282"/>
      <c r="M6" s="282"/>
      <c r="N6" s="282"/>
      <c r="O6" s="282"/>
      <c r="P6" s="282"/>
      <c r="Q6" s="283"/>
    </row>
    <row r="7" spans="2:17" ht="17.100000000000001" customHeight="1" thickBot="1" x14ac:dyDescent="0.3">
      <c r="B7" s="12"/>
      <c r="C7" s="12"/>
      <c r="D7" s="220"/>
      <c r="H7" s="12"/>
      <c r="I7" s="12"/>
      <c r="J7" s="12"/>
      <c r="K7" s="247">
        <v>46637</v>
      </c>
      <c r="L7" s="248">
        <v>46638</v>
      </c>
      <c r="M7" s="248">
        <v>46639</v>
      </c>
      <c r="N7" s="248">
        <v>46640</v>
      </c>
      <c r="O7" s="248">
        <v>46641</v>
      </c>
      <c r="P7" s="248">
        <v>46642</v>
      </c>
      <c r="Q7" s="249">
        <v>46643</v>
      </c>
    </row>
    <row r="8" spans="2:17" ht="18.95" customHeight="1" x14ac:dyDescent="0.25">
      <c r="B8" s="275" t="s">
        <v>32</v>
      </c>
      <c r="C8" s="117" t="s">
        <v>46</v>
      </c>
      <c r="D8" s="221"/>
      <c r="H8" s="270" t="s">
        <v>32</v>
      </c>
      <c r="I8" s="88"/>
      <c r="J8" s="147" t="s">
        <v>33</v>
      </c>
      <c r="K8" s="89"/>
      <c r="L8" s="90"/>
      <c r="M8" s="90"/>
      <c r="N8" s="90"/>
      <c r="O8" s="90"/>
      <c r="P8" s="90"/>
      <c r="Q8" s="91"/>
    </row>
    <row r="9" spans="2:17" ht="18.95" customHeight="1" x14ac:dyDescent="0.25">
      <c r="B9" s="276"/>
      <c r="C9" s="118" t="s">
        <v>70</v>
      </c>
      <c r="D9" s="38"/>
      <c r="H9" s="271"/>
      <c r="I9" s="95"/>
      <c r="J9" s="148" t="s">
        <v>34</v>
      </c>
      <c r="K9" s="81"/>
      <c r="L9" s="57"/>
      <c r="M9" s="57"/>
      <c r="N9" s="57"/>
      <c r="O9" s="57"/>
      <c r="P9" s="57"/>
      <c r="Q9" s="71"/>
    </row>
    <row r="10" spans="2:17" ht="18.95" customHeight="1" x14ac:dyDescent="0.25">
      <c r="B10" s="276"/>
      <c r="C10" s="118" t="s">
        <v>112</v>
      </c>
      <c r="D10" s="38"/>
      <c r="H10" s="271"/>
      <c r="I10" s="96"/>
      <c r="J10" s="148" t="s">
        <v>127</v>
      </c>
      <c r="K10" s="72"/>
      <c r="L10" s="59"/>
      <c r="M10" s="59"/>
      <c r="N10" s="59"/>
      <c r="O10" s="59"/>
      <c r="P10" s="60"/>
      <c r="Q10" s="76"/>
    </row>
    <row r="11" spans="2:17" ht="18.95" customHeight="1" x14ac:dyDescent="0.25">
      <c r="B11" s="276"/>
      <c r="C11" s="119" t="s">
        <v>113</v>
      </c>
      <c r="D11" s="204"/>
      <c r="H11" s="271"/>
      <c r="I11" s="96"/>
      <c r="J11" s="148" t="s">
        <v>126</v>
      </c>
      <c r="K11" s="72"/>
      <c r="L11" s="59"/>
      <c r="M11" s="59"/>
      <c r="N11" s="59"/>
      <c r="O11" s="59"/>
      <c r="P11" s="60"/>
      <c r="Q11" s="76"/>
    </row>
    <row r="12" spans="2:17" ht="18.95" customHeight="1" x14ac:dyDescent="0.25">
      <c r="B12" s="276"/>
      <c r="C12" s="119" t="s">
        <v>47</v>
      </c>
      <c r="D12" s="39"/>
      <c r="H12" s="271"/>
      <c r="I12" s="96"/>
      <c r="J12" s="148" t="s">
        <v>85</v>
      </c>
      <c r="K12" s="81"/>
      <c r="L12" s="57"/>
      <c r="M12" s="57"/>
      <c r="N12" s="57"/>
      <c r="O12" s="57"/>
      <c r="P12" s="57"/>
      <c r="Q12" s="71"/>
    </row>
    <row r="13" spans="2:17" ht="19.899999999999999" customHeight="1" x14ac:dyDescent="0.25">
      <c r="B13" s="276"/>
      <c r="C13" s="119" t="s">
        <v>150</v>
      </c>
      <c r="D13" s="46"/>
      <c r="H13" s="271"/>
      <c r="I13" s="96"/>
      <c r="J13" s="138" t="s">
        <v>71</v>
      </c>
      <c r="K13" s="142">
        <f>SUM(K8:K12)</f>
        <v>0</v>
      </c>
      <c r="L13" s="140">
        <f t="shared" ref="L13:Q13" si="0">SUM(L8:L12)</f>
        <v>0</v>
      </c>
      <c r="M13" s="140">
        <f t="shared" si="0"/>
        <v>0</v>
      </c>
      <c r="N13" s="140">
        <f t="shared" si="0"/>
        <v>0</v>
      </c>
      <c r="O13" s="140">
        <f t="shared" si="0"/>
        <v>0</v>
      </c>
      <c r="P13" s="140">
        <f t="shared" si="0"/>
        <v>0</v>
      </c>
      <c r="Q13" s="141">
        <f t="shared" si="0"/>
        <v>0</v>
      </c>
    </row>
    <row r="14" spans="2:17" ht="18.95" customHeight="1" thickBot="1" x14ac:dyDescent="0.3">
      <c r="B14" s="277"/>
      <c r="C14" s="120" t="s">
        <v>55</v>
      </c>
      <c r="D14" s="41">
        <f>SUM(D8:D12)</f>
        <v>0</v>
      </c>
      <c r="H14" s="271"/>
      <c r="I14" s="95"/>
      <c r="J14" s="148" t="s">
        <v>147</v>
      </c>
      <c r="K14" s="30"/>
      <c r="L14" s="31"/>
      <c r="M14" s="31"/>
      <c r="N14" s="31"/>
      <c r="O14" s="31"/>
      <c r="P14" s="32"/>
      <c r="Q14" s="83"/>
    </row>
    <row r="15" spans="2:17" ht="18.95" customHeight="1" x14ac:dyDescent="0.25">
      <c r="B15" s="275" t="s">
        <v>58</v>
      </c>
      <c r="C15" s="126" t="s">
        <v>52</v>
      </c>
      <c r="D15" s="127"/>
      <c r="H15" s="271"/>
      <c r="I15" s="95"/>
      <c r="J15" s="148" t="s">
        <v>148</v>
      </c>
      <c r="K15" s="30"/>
      <c r="L15" s="31"/>
      <c r="M15" s="31"/>
      <c r="N15" s="31"/>
      <c r="O15" s="31"/>
      <c r="P15" s="32"/>
      <c r="Q15" s="83"/>
    </row>
    <row r="16" spans="2:17" ht="18.95" customHeight="1" x14ac:dyDescent="0.25">
      <c r="B16" s="278"/>
      <c r="C16" s="119" t="s">
        <v>134</v>
      </c>
      <c r="D16" s="38"/>
      <c r="H16" s="271"/>
      <c r="I16" s="95"/>
      <c r="J16" s="148" t="s">
        <v>142</v>
      </c>
      <c r="K16" s="30"/>
      <c r="L16" s="31"/>
      <c r="M16" s="31"/>
      <c r="N16" s="31"/>
      <c r="O16" s="31"/>
      <c r="P16" s="32"/>
      <c r="Q16" s="83"/>
    </row>
    <row r="17" spans="2:17" ht="18.95" customHeight="1" x14ac:dyDescent="0.25">
      <c r="B17" s="278"/>
      <c r="C17" s="119" t="s">
        <v>133</v>
      </c>
      <c r="D17" s="38"/>
      <c r="H17" s="271"/>
      <c r="I17" s="95"/>
      <c r="J17" s="148" t="s">
        <v>143</v>
      </c>
      <c r="K17" s="30"/>
      <c r="L17" s="31"/>
      <c r="M17" s="31"/>
      <c r="N17" s="31"/>
      <c r="O17" s="31"/>
      <c r="P17" s="32"/>
      <c r="Q17" s="83"/>
    </row>
    <row r="18" spans="2:17" ht="18.95" customHeight="1" x14ac:dyDescent="0.25">
      <c r="B18" s="278"/>
      <c r="C18" s="119" t="s">
        <v>53</v>
      </c>
      <c r="D18" s="39"/>
      <c r="H18" s="271"/>
      <c r="I18" s="95"/>
      <c r="J18" s="148" t="s">
        <v>144</v>
      </c>
      <c r="K18" s="30"/>
      <c r="L18" s="31"/>
      <c r="M18" s="31"/>
      <c r="N18" s="31"/>
      <c r="O18" s="31"/>
      <c r="P18" s="32"/>
      <c r="Q18" s="83"/>
    </row>
    <row r="19" spans="2:17" ht="18.95" customHeight="1" thickBot="1" x14ac:dyDescent="0.3">
      <c r="B19" s="278"/>
      <c r="C19" s="119" t="s">
        <v>54</v>
      </c>
      <c r="D19" s="40"/>
      <c r="H19" s="272"/>
      <c r="I19" s="97"/>
      <c r="J19" s="149" t="s">
        <v>69</v>
      </c>
      <c r="K19" s="98">
        <f>SUMPRODUCT(K8:K12,K14:K18)</f>
        <v>0</v>
      </c>
      <c r="L19" s="16">
        <f t="shared" ref="L19:Q19" si="1">SUMPRODUCT(L8:L12,L14:L18)</f>
        <v>0</v>
      </c>
      <c r="M19" s="16">
        <f t="shared" si="1"/>
        <v>0</v>
      </c>
      <c r="N19" s="16">
        <f t="shared" si="1"/>
        <v>0</v>
      </c>
      <c r="O19" s="16">
        <f t="shared" si="1"/>
        <v>0</v>
      </c>
      <c r="P19" s="16">
        <f t="shared" si="1"/>
        <v>0</v>
      </c>
      <c r="Q19" s="18">
        <f t="shared" si="1"/>
        <v>0</v>
      </c>
    </row>
    <row r="20" spans="2:17" ht="18.600000000000001" customHeight="1" thickBot="1" x14ac:dyDescent="0.3">
      <c r="B20" s="278"/>
      <c r="C20" s="119" t="s">
        <v>50</v>
      </c>
      <c r="D20" s="42"/>
      <c r="H20" s="270" t="s">
        <v>130</v>
      </c>
      <c r="I20" s="291" t="s">
        <v>4</v>
      </c>
      <c r="J20" s="147" t="s">
        <v>8</v>
      </c>
      <c r="K20" s="27"/>
      <c r="L20" s="26"/>
      <c r="M20" s="26"/>
      <c r="N20" s="26"/>
      <c r="O20" s="26"/>
      <c r="P20" s="26"/>
      <c r="Q20" s="34"/>
    </row>
    <row r="21" spans="2:17" ht="18.95" customHeight="1" x14ac:dyDescent="0.25">
      <c r="B21" s="278"/>
      <c r="C21" s="119" t="s">
        <v>114</v>
      </c>
      <c r="D21" s="43"/>
      <c r="H21" s="284"/>
      <c r="I21" s="287"/>
      <c r="J21" s="148" t="s">
        <v>145</v>
      </c>
      <c r="K21" s="30"/>
      <c r="L21" s="31"/>
      <c r="M21" s="31"/>
      <c r="N21" s="31"/>
      <c r="O21" s="31"/>
      <c r="P21" s="31"/>
      <c r="Q21" s="83"/>
    </row>
    <row r="22" spans="2:17" ht="18.95" customHeight="1" x14ac:dyDescent="0.25">
      <c r="B22" s="278"/>
      <c r="C22" s="119" t="s">
        <v>51</v>
      </c>
      <c r="D22" s="38"/>
      <c r="H22" s="284"/>
      <c r="I22" s="288"/>
      <c r="J22" s="138" t="s">
        <v>28</v>
      </c>
      <c r="K22" s="82">
        <f t="shared" ref="K22:Q22" si="2">K21*K20</f>
        <v>0</v>
      </c>
      <c r="L22" s="61">
        <f t="shared" si="2"/>
        <v>0</v>
      </c>
      <c r="M22" s="61">
        <f t="shared" si="2"/>
        <v>0</v>
      </c>
      <c r="N22" s="61">
        <f t="shared" si="2"/>
        <v>0</v>
      </c>
      <c r="O22" s="61">
        <f t="shared" si="2"/>
        <v>0</v>
      </c>
      <c r="P22" s="61">
        <f t="shared" si="2"/>
        <v>0</v>
      </c>
      <c r="Q22" s="80">
        <f t="shared" si="2"/>
        <v>0</v>
      </c>
    </row>
    <row r="23" spans="2:17" ht="18.95" customHeight="1" thickBot="1" x14ac:dyDescent="0.3">
      <c r="B23" s="279"/>
      <c r="C23" s="122" t="s">
        <v>56</v>
      </c>
      <c r="D23" s="41">
        <f>SUM(D15:D22)</f>
        <v>0</v>
      </c>
      <c r="H23" s="284"/>
      <c r="I23" s="290" t="s">
        <v>7</v>
      </c>
      <c r="J23" s="148" t="s">
        <v>2</v>
      </c>
      <c r="K23" s="250"/>
      <c r="L23" s="251"/>
      <c r="M23" s="251"/>
      <c r="N23" s="251"/>
      <c r="O23" s="251"/>
      <c r="P23" s="251"/>
      <c r="Q23" s="76"/>
    </row>
    <row r="24" spans="2:17" ht="18.95" customHeight="1" x14ac:dyDescent="1.4">
      <c r="B24" s="275" t="s">
        <v>1</v>
      </c>
      <c r="C24" s="117" t="s">
        <v>48</v>
      </c>
      <c r="D24" s="47"/>
      <c r="E24" s="7"/>
      <c r="F24" s="8"/>
      <c r="G24" s="8"/>
      <c r="H24" s="284"/>
      <c r="I24" s="287"/>
      <c r="J24" s="148" t="s">
        <v>145</v>
      </c>
      <c r="K24" s="30"/>
      <c r="L24" s="31"/>
      <c r="M24" s="31"/>
      <c r="N24" s="31"/>
      <c r="O24" s="31"/>
      <c r="P24" s="31"/>
      <c r="Q24" s="83"/>
    </row>
    <row r="25" spans="2:17" ht="18.95" customHeight="1" x14ac:dyDescent="1.4">
      <c r="B25" s="276"/>
      <c r="C25" s="118" t="s">
        <v>49</v>
      </c>
      <c r="D25" s="44"/>
      <c r="E25" s="7"/>
      <c r="F25" s="8"/>
      <c r="G25" s="8"/>
      <c r="H25" s="284"/>
      <c r="I25" s="288"/>
      <c r="J25" s="138" t="s">
        <v>151</v>
      </c>
      <c r="K25" s="82">
        <f>K24*K23</f>
        <v>0</v>
      </c>
      <c r="L25" s="61">
        <f t="shared" ref="L25:Q25" si="3">L24*L23</f>
        <v>0</v>
      </c>
      <c r="M25" s="61">
        <f t="shared" si="3"/>
        <v>0</v>
      </c>
      <c r="N25" s="61">
        <f t="shared" si="3"/>
        <v>0</v>
      </c>
      <c r="O25" s="61">
        <f t="shared" si="3"/>
        <v>0</v>
      </c>
      <c r="P25" s="61">
        <f t="shared" si="3"/>
        <v>0</v>
      </c>
      <c r="Q25" s="80">
        <f t="shared" si="3"/>
        <v>0</v>
      </c>
    </row>
    <row r="26" spans="2:17" ht="18.95" customHeight="1" x14ac:dyDescent="1.4">
      <c r="B26" s="276"/>
      <c r="C26" s="119" t="s">
        <v>35</v>
      </c>
      <c r="D26" s="45"/>
      <c r="E26" s="7"/>
      <c r="F26" s="8"/>
      <c r="G26" s="8"/>
      <c r="H26" s="284"/>
      <c r="I26" s="290" t="s">
        <v>43</v>
      </c>
      <c r="J26" s="148" t="s">
        <v>44</v>
      </c>
      <c r="K26" s="250"/>
      <c r="L26" s="251"/>
      <c r="M26" s="251"/>
      <c r="N26" s="251"/>
      <c r="O26" s="251"/>
      <c r="P26" s="251"/>
      <c r="Q26" s="76"/>
    </row>
    <row r="27" spans="2:17" ht="18.95" customHeight="1" x14ac:dyDescent="1.4">
      <c r="B27" s="276"/>
      <c r="C27" s="119" t="s">
        <v>115</v>
      </c>
      <c r="D27" s="45"/>
      <c r="E27" s="7"/>
      <c r="F27" s="8"/>
      <c r="G27" s="8"/>
      <c r="H27" s="284"/>
      <c r="I27" s="287"/>
      <c r="J27" s="148" t="s">
        <v>145</v>
      </c>
      <c r="K27" s="30"/>
      <c r="L27" s="31"/>
      <c r="M27" s="31"/>
      <c r="N27" s="31"/>
      <c r="O27" s="31"/>
      <c r="P27" s="31"/>
      <c r="Q27" s="83"/>
    </row>
    <row r="28" spans="2:17" ht="18.95" customHeight="1" thickBot="1" x14ac:dyDescent="1.45">
      <c r="B28" s="277"/>
      <c r="C28" s="120" t="s">
        <v>57</v>
      </c>
      <c r="D28" s="116">
        <f>SUM(D24:D26)</f>
        <v>0</v>
      </c>
      <c r="E28" s="7"/>
      <c r="F28" s="8"/>
      <c r="G28" s="8"/>
      <c r="H28" s="284"/>
      <c r="I28" s="288"/>
      <c r="J28" s="138" t="s">
        <v>154</v>
      </c>
      <c r="K28" s="82">
        <f t="shared" ref="K28:Q28" si="4">K27*K26</f>
        <v>0</v>
      </c>
      <c r="L28" s="61">
        <f t="shared" si="4"/>
        <v>0</v>
      </c>
      <c r="M28" s="61">
        <f t="shared" si="4"/>
        <v>0</v>
      </c>
      <c r="N28" s="61">
        <f t="shared" si="4"/>
        <v>0</v>
      </c>
      <c r="O28" s="61">
        <f t="shared" si="4"/>
        <v>0</v>
      </c>
      <c r="P28" s="61">
        <f t="shared" si="4"/>
        <v>0</v>
      </c>
      <c r="Q28" s="80">
        <f t="shared" si="4"/>
        <v>0</v>
      </c>
    </row>
    <row r="29" spans="2:17" ht="18.95" customHeight="1" x14ac:dyDescent="0.25">
      <c r="B29" s="270" t="s">
        <v>117</v>
      </c>
      <c r="C29" s="124" t="s">
        <v>116</v>
      </c>
      <c r="D29" s="125"/>
      <c r="E29" s="6"/>
      <c r="H29" s="284"/>
      <c r="I29" s="292" t="s">
        <v>5</v>
      </c>
      <c r="J29" s="148" t="s">
        <v>60</v>
      </c>
      <c r="K29" s="30"/>
      <c r="L29" s="31"/>
      <c r="M29" s="31"/>
      <c r="N29" s="31"/>
      <c r="O29" s="31"/>
      <c r="P29" s="32"/>
      <c r="Q29" s="83"/>
    </row>
    <row r="30" spans="2:17" ht="18.95" customHeight="1" x14ac:dyDescent="0.25">
      <c r="B30" s="271"/>
      <c r="C30" s="118" t="s">
        <v>118</v>
      </c>
      <c r="D30" s="44"/>
      <c r="E30" s="6"/>
      <c r="H30" s="284"/>
      <c r="I30" s="293"/>
      <c r="J30" s="148" t="s">
        <v>62</v>
      </c>
      <c r="K30" s="30"/>
      <c r="L30" s="31"/>
      <c r="M30" s="31"/>
      <c r="N30" s="31"/>
      <c r="O30" s="31"/>
      <c r="P30" s="32"/>
      <c r="Q30" s="83"/>
    </row>
    <row r="31" spans="2:17" ht="18.95" customHeight="1" thickBot="1" x14ac:dyDescent="0.3">
      <c r="B31" s="272"/>
      <c r="C31" s="121" t="s">
        <v>165</v>
      </c>
      <c r="D31" s="115">
        <f>D30+D29</f>
        <v>0</v>
      </c>
      <c r="E31" s="6"/>
      <c r="H31" s="284"/>
      <c r="I31" s="293"/>
      <c r="J31" s="148" t="s">
        <v>63</v>
      </c>
      <c r="K31" s="30"/>
      <c r="L31" s="31"/>
      <c r="M31" s="31"/>
      <c r="N31" s="31"/>
      <c r="O31" s="31"/>
      <c r="P31" s="32"/>
      <c r="Q31" s="83"/>
    </row>
    <row r="32" spans="2:17" ht="19.899999999999999" customHeight="1" thickBot="1" x14ac:dyDescent="0.3">
      <c r="B32" s="52" t="s">
        <v>83</v>
      </c>
      <c r="C32" s="231" t="s">
        <v>152</v>
      </c>
      <c r="D32" s="50">
        <f>Q54</f>
        <v>0</v>
      </c>
      <c r="E32" s="6"/>
      <c r="H32" s="284"/>
      <c r="I32" s="293"/>
      <c r="J32" s="148" t="s">
        <v>129</v>
      </c>
      <c r="K32" s="30"/>
      <c r="L32" s="31"/>
      <c r="M32" s="31"/>
      <c r="N32" s="31"/>
      <c r="O32" s="31"/>
      <c r="P32" s="32"/>
      <c r="Q32" s="83"/>
    </row>
    <row r="33" spans="2:17" s="245" customFormat="1" ht="19.899999999999999" customHeight="1" x14ac:dyDescent="0.25">
      <c r="B33" s="270" t="s">
        <v>79</v>
      </c>
      <c r="C33" s="129" t="s">
        <v>89</v>
      </c>
      <c r="D33" s="222"/>
      <c r="E33" s="6"/>
      <c r="H33" s="284"/>
      <c r="I33" s="293"/>
      <c r="J33" s="246" t="s">
        <v>64</v>
      </c>
      <c r="K33" s="30"/>
      <c r="L33" s="31"/>
      <c r="M33" s="31"/>
      <c r="N33" s="31"/>
      <c r="O33" s="31"/>
      <c r="P33" s="32"/>
      <c r="Q33" s="83"/>
    </row>
    <row r="34" spans="2:17" ht="40.15" customHeight="1" x14ac:dyDescent="0.25">
      <c r="B34" s="271"/>
      <c r="C34" s="237"/>
      <c r="D34" s="114"/>
      <c r="E34" s="6"/>
      <c r="H34" s="284"/>
      <c r="I34" s="293"/>
      <c r="J34" s="148" t="s">
        <v>149</v>
      </c>
      <c r="K34" s="30"/>
      <c r="L34" s="31"/>
      <c r="M34" s="31"/>
      <c r="N34" s="31"/>
      <c r="O34" s="31"/>
      <c r="P34" s="32"/>
      <c r="Q34" s="83"/>
    </row>
    <row r="35" spans="2:17" ht="40.15" customHeight="1" x14ac:dyDescent="0.25">
      <c r="B35" s="271"/>
      <c r="C35" s="238"/>
      <c r="D35" s="49"/>
      <c r="E35" s="6"/>
      <c r="H35" s="284"/>
      <c r="I35" s="293"/>
      <c r="J35" s="148" t="s">
        <v>66</v>
      </c>
      <c r="K35" s="30"/>
      <c r="L35" s="31"/>
      <c r="M35" s="31"/>
      <c r="N35" s="31"/>
      <c r="O35" s="31"/>
      <c r="P35" s="32"/>
      <c r="Q35" s="83"/>
    </row>
    <row r="36" spans="2:17" ht="40.15" customHeight="1" x14ac:dyDescent="0.25">
      <c r="B36" s="271"/>
      <c r="C36" s="239"/>
      <c r="D36" s="123"/>
      <c r="E36" s="6"/>
      <c r="H36" s="284"/>
      <c r="I36" s="293"/>
      <c r="J36" s="148" t="s">
        <v>153</v>
      </c>
      <c r="K36" s="30"/>
      <c r="L36" s="31"/>
      <c r="M36" s="31"/>
      <c r="N36" s="31"/>
      <c r="O36" s="31"/>
      <c r="P36" s="32"/>
      <c r="Q36" s="83"/>
    </row>
    <row r="37" spans="2:17" ht="40.15" customHeight="1" x14ac:dyDescent="0.25">
      <c r="B37" s="271"/>
      <c r="C37" s="240"/>
      <c r="D37" s="123"/>
      <c r="E37" s="6"/>
      <c r="H37" s="284"/>
      <c r="I37" s="293"/>
      <c r="J37" s="148" t="s">
        <v>67</v>
      </c>
      <c r="K37" s="30"/>
      <c r="L37" s="31"/>
      <c r="M37" s="31"/>
      <c r="N37" s="31"/>
      <c r="O37" s="31"/>
      <c r="P37" s="32"/>
      <c r="Q37" s="83"/>
    </row>
    <row r="38" spans="2:17" customFormat="1" ht="40.15" customHeight="1" x14ac:dyDescent="0.25">
      <c r="B38" s="271"/>
      <c r="C38" s="239"/>
      <c r="D38" s="205"/>
      <c r="F38" s="4"/>
      <c r="G38" s="4"/>
      <c r="H38" s="284"/>
      <c r="I38" s="294"/>
      <c r="J38" s="138" t="s">
        <v>155</v>
      </c>
      <c r="K38" s="82">
        <f t="shared" ref="K38:Q38" si="5">SUM(K29:K37)</f>
        <v>0</v>
      </c>
      <c r="L38" s="61">
        <f t="shared" si="5"/>
        <v>0</v>
      </c>
      <c r="M38" s="61">
        <f t="shared" si="5"/>
        <v>0</v>
      </c>
      <c r="N38" s="61">
        <f t="shared" si="5"/>
        <v>0</v>
      </c>
      <c r="O38" s="61">
        <f t="shared" si="5"/>
        <v>0</v>
      </c>
      <c r="P38" s="61">
        <f t="shared" si="5"/>
        <v>0</v>
      </c>
      <c r="Q38" s="80">
        <f t="shared" si="5"/>
        <v>0</v>
      </c>
    </row>
    <row r="39" spans="2:17" customFormat="1" ht="17.100000000000001" customHeight="1" thickBot="1" x14ac:dyDescent="0.3">
      <c r="B39" s="272"/>
      <c r="C39" s="122" t="s">
        <v>86</v>
      </c>
      <c r="D39" s="223">
        <f>SUM(D34:D38)</f>
        <v>0</v>
      </c>
      <c r="F39" s="4"/>
      <c r="G39" s="4"/>
      <c r="H39" s="284"/>
      <c r="I39" s="286" t="s">
        <v>38</v>
      </c>
      <c r="J39" s="148" t="s">
        <v>39</v>
      </c>
      <c r="K39" s="72"/>
      <c r="L39" s="59"/>
      <c r="M39" s="59"/>
      <c r="N39" s="59"/>
      <c r="O39" s="59"/>
      <c r="P39" s="59"/>
      <c r="Q39" s="76"/>
    </row>
    <row r="40" spans="2:17" customFormat="1" ht="17.100000000000001" customHeight="1" thickBot="1" x14ac:dyDescent="0.35">
      <c r="C40" s="232" t="s">
        <v>111</v>
      </c>
      <c r="D40" s="233">
        <f>+D39+D32+D31+D28+D23+D14</f>
        <v>0</v>
      </c>
      <c r="F40" s="4"/>
      <c r="G40" s="4"/>
      <c r="H40" s="284"/>
      <c r="I40" s="287"/>
      <c r="J40" s="148" t="s">
        <v>40</v>
      </c>
      <c r="K40" s="30"/>
      <c r="L40" s="31"/>
      <c r="M40" s="31"/>
      <c r="N40" s="31"/>
      <c r="O40" s="31"/>
      <c r="P40" s="32"/>
      <c r="Q40" s="83"/>
    </row>
    <row r="41" spans="2:17" ht="20.45" customHeight="1" x14ac:dyDescent="0.25">
      <c r="H41" s="284"/>
      <c r="I41" s="288"/>
      <c r="J41" s="138" t="s">
        <v>156</v>
      </c>
      <c r="K41" s="82">
        <f t="shared" ref="K41:Q41" si="6">K40*K39</f>
        <v>0</v>
      </c>
      <c r="L41" s="61">
        <f t="shared" si="6"/>
        <v>0</v>
      </c>
      <c r="M41" s="61">
        <f t="shared" si="6"/>
        <v>0</v>
      </c>
      <c r="N41" s="61">
        <f t="shared" si="6"/>
        <v>0</v>
      </c>
      <c r="O41" s="61">
        <f t="shared" si="6"/>
        <v>0</v>
      </c>
      <c r="P41" s="61">
        <f t="shared" si="6"/>
        <v>0</v>
      </c>
      <c r="Q41" s="80">
        <f t="shared" si="6"/>
        <v>0</v>
      </c>
    </row>
    <row r="42" spans="2:17" ht="17.25" x14ac:dyDescent="0.25">
      <c r="H42" s="284"/>
      <c r="I42" s="286" t="s">
        <v>35</v>
      </c>
      <c r="J42" s="148" t="s">
        <v>36</v>
      </c>
      <c r="K42" s="72"/>
      <c r="L42" s="59"/>
      <c r="M42" s="59"/>
      <c r="N42" s="59"/>
      <c r="O42" s="59"/>
      <c r="P42" s="59"/>
      <c r="Q42" s="76"/>
    </row>
    <row r="43" spans="2:17" ht="19.899999999999999" customHeight="1" x14ac:dyDescent="0.25">
      <c r="H43" s="284"/>
      <c r="I43" s="287"/>
      <c r="J43" s="148" t="s">
        <v>37</v>
      </c>
      <c r="K43" s="30"/>
      <c r="L43" s="31"/>
      <c r="M43" s="31"/>
      <c r="N43" s="31"/>
      <c r="O43" s="31"/>
      <c r="P43" s="32"/>
      <c r="Q43" s="83"/>
    </row>
    <row r="44" spans="2:17" ht="19.899999999999999" customHeight="1" thickBot="1" x14ac:dyDescent="0.3">
      <c r="H44" s="285"/>
      <c r="I44" s="289"/>
      <c r="J44" s="149" t="s">
        <v>157</v>
      </c>
      <c r="K44" s="98">
        <f t="shared" ref="K44:Q44" si="7">K43*K42</f>
        <v>0</v>
      </c>
      <c r="L44" s="16">
        <f t="shared" si="7"/>
        <v>0</v>
      </c>
      <c r="M44" s="16">
        <f t="shared" si="7"/>
        <v>0</v>
      </c>
      <c r="N44" s="16">
        <f t="shared" si="7"/>
        <v>0</v>
      </c>
      <c r="O44" s="16">
        <f t="shared" si="7"/>
        <v>0</v>
      </c>
      <c r="P44" s="16">
        <f t="shared" si="7"/>
        <v>0</v>
      </c>
      <c r="Q44" s="18">
        <f t="shared" si="7"/>
        <v>0</v>
      </c>
    </row>
    <row r="45" spans="2:17" ht="17.100000000000001" customHeight="1" x14ac:dyDescent="0.25">
      <c r="H45" s="270" t="s">
        <v>68</v>
      </c>
      <c r="I45" s="291" t="s">
        <v>68</v>
      </c>
      <c r="J45" s="150" t="s">
        <v>59</v>
      </c>
      <c r="K45" s="99"/>
      <c r="L45" s="100"/>
      <c r="M45" s="100"/>
      <c r="N45" s="100"/>
      <c r="O45" s="100"/>
      <c r="P45" s="101"/>
      <c r="Q45" s="102"/>
    </row>
    <row r="46" spans="2:17" ht="17.100000000000001" customHeight="1" thickBot="1" x14ac:dyDescent="0.3">
      <c r="H46" s="272"/>
      <c r="I46" s="289"/>
      <c r="J46" s="149" t="s">
        <v>158</v>
      </c>
      <c r="K46" s="98">
        <f t="shared" ref="K46:P46" si="8">K45</f>
        <v>0</v>
      </c>
      <c r="L46" s="16">
        <f t="shared" si="8"/>
        <v>0</v>
      </c>
      <c r="M46" s="16">
        <f t="shared" si="8"/>
        <v>0</v>
      </c>
      <c r="N46" s="16">
        <f t="shared" si="8"/>
        <v>0</v>
      </c>
      <c r="O46" s="16">
        <f t="shared" si="8"/>
        <v>0</v>
      </c>
      <c r="P46" s="16">
        <f t="shared" si="8"/>
        <v>0</v>
      </c>
      <c r="Q46" s="18">
        <f>Q45</f>
        <v>0</v>
      </c>
    </row>
    <row r="47" spans="2:17" ht="15.75" x14ac:dyDescent="0.25">
      <c r="H47" s="270" t="s">
        <v>79</v>
      </c>
      <c r="I47" s="252" t="s">
        <v>76</v>
      </c>
      <c r="J47" s="234"/>
      <c r="K47" s="99"/>
      <c r="L47" s="100"/>
      <c r="M47" s="100"/>
      <c r="N47" s="100"/>
      <c r="O47" s="100"/>
      <c r="P47" s="101"/>
      <c r="Q47" s="102"/>
    </row>
    <row r="48" spans="2:17" ht="31.5" x14ac:dyDescent="0.25">
      <c r="H48" s="271"/>
      <c r="I48" s="253" t="s">
        <v>77</v>
      </c>
      <c r="J48" s="235"/>
      <c r="K48" s="30"/>
      <c r="L48" s="31"/>
      <c r="M48" s="31"/>
      <c r="N48" s="31"/>
      <c r="O48" s="31"/>
      <c r="P48" s="32"/>
      <c r="Q48" s="83"/>
    </row>
    <row r="49" spans="8:18" ht="31.5" x14ac:dyDescent="0.25">
      <c r="H49" s="271"/>
      <c r="I49" s="253" t="s">
        <v>78</v>
      </c>
      <c r="J49" s="235"/>
      <c r="K49" s="30"/>
      <c r="L49" s="31"/>
      <c r="M49" s="31"/>
      <c r="N49" s="31"/>
      <c r="O49" s="31"/>
      <c r="P49" s="32"/>
      <c r="Q49" s="83"/>
    </row>
    <row r="50" spans="8:18" ht="31.5" x14ac:dyDescent="0.25">
      <c r="H50" s="271"/>
      <c r="I50" s="253" t="s">
        <v>119</v>
      </c>
      <c r="J50" s="236"/>
      <c r="K50" s="206"/>
      <c r="L50" s="207"/>
      <c r="M50" s="207"/>
      <c r="N50" s="207"/>
      <c r="O50" s="207"/>
      <c r="P50" s="208"/>
      <c r="Q50" s="209"/>
    </row>
    <row r="51" spans="8:18" ht="31.5" x14ac:dyDescent="0.25">
      <c r="H51" s="271"/>
      <c r="I51" s="253" t="s">
        <v>120</v>
      </c>
      <c r="J51" s="236"/>
      <c r="K51" s="206"/>
      <c r="L51" s="207"/>
      <c r="M51" s="207"/>
      <c r="N51" s="207"/>
      <c r="O51" s="207"/>
      <c r="P51" s="208"/>
      <c r="Q51" s="209"/>
    </row>
    <row r="52" spans="8:18" ht="19.899999999999999" customHeight="1" thickBot="1" x14ac:dyDescent="0.3">
      <c r="H52" s="272"/>
      <c r="I52" s="111"/>
      <c r="J52" s="84" t="s">
        <v>86</v>
      </c>
      <c r="K52" s="98">
        <f t="shared" ref="K52:Q52" si="9">SUM(K47:K49)</f>
        <v>0</v>
      </c>
      <c r="L52" s="16">
        <f t="shared" si="9"/>
        <v>0</v>
      </c>
      <c r="M52" s="16">
        <f t="shared" si="9"/>
        <v>0</v>
      </c>
      <c r="N52" s="16">
        <f t="shared" si="9"/>
        <v>0</v>
      </c>
      <c r="O52" s="16">
        <f t="shared" si="9"/>
        <v>0</v>
      </c>
      <c r="P52" s="16">
        <f t="shared" si="9"/>
        <v>0</v>
      </c>
      <c r="Q52" s="18">
        <f t="shared" si="9"/>
        <v>0</v>
      </c>
    </row>
    <row r="53" spans="8:18" ht="17.100000000000001" customHeight="1" thickBot="1" x14ac:dyDescent="0.35">
      <c r="H53" s="48"/>
      <c r="I53" s="230" t="s">
        <v>139</v>
      </c>
      <c r="J53" s="156"/>
      <c r="K53" s="132">
        <f>SUM(K19+K22+K25+K28+K38+K41+K44+K46+K52)</f>
        <v>0</v>
      </c>
      <c r="L53" s="133">
        <f t="shared" ref="L53:Q53" si="10">SUM(L19+L22+L25+L28+L38+L41+L44+L46+L52)</f>
        <v>0</v>
      </c>
      <c r="M53" s="133">
        <f t="shared" si="10"/>
        <v>0</v>
      </c>
      <c r="N53" s="133">
        <f t="shared" si="10"/>
        <v>0</v>
      </c>
      <c r="O53" s="133">
        <f t="shared" si="10"/>
        <v>0</v>
      </c>
      <c r="P53" s="133">
        <f t="shared" si="10"/>
        <v>0</v>
      </c>
      <c r="Q53" s="131">
        <f t="shared" si="10"/>
        <v>0</v>
      </c>
    </row>
    <row r="54" spans="8:18" ht="17.100000000000001" customHeight="1" thickBot="1" x14ac:dyDescent="0.35">
      <c r="H54"/>
      <c r="I54" s="229" t="s">
        <v>90</v>
      </c>
      <c r="J54" s="157"/>
      <c r="K54" s="216"/>
      <c r="L54" s="217"/>
      <c r="M54" s="217"/>
      <c r="N54" s="217"/>
      <c r="O54" s="217"/>
      <c r="P54" s="217"/>
      <c r="Q54" s="244">
        <f>SUM(K53:Q53)</f>
        <v>0</v>
      </c>
      <c r="R54" s="215"/>
    </row>
  </sheetData>
  <sheetProtection algorithmName="SHA-512" hashValue="zdRmEV0AMLORAj2sSC+YMejQgqSTkO8PmoKzjS1z9qpTCaRa7uxKrKi1SLjaMiYoJzre5Jw9cvDFqaBSSKyZkA==" saltValue="iIfShEbjrhi8Fuh4Eet/Bg==" spinCount="100000" sheet="1" objects="1" scenarios="1" formatCells="0"/>
  <mergeCells count="19">
    <mergeCell ref="H47:H52"/>
    <mergeCell ref="H45:H46"/>
    <mergeCell ref="H8:H19"/>
    <mergeCell ref="K6:Q6"/>
    <mergeCell ref="H20:H44"/>
    <mergeCell ref="I39:I41"/>
    <mergeCell ref="I42:I44"/>
    <mergeCell ref="I26:I28"/>
    <mergeCell ref="I23:I25"/>
    <mergeCell ref="I20:I22"/>
    <mergeCell ref="I45:I46"/>
    <mergeCell ref="I29:I38"/>
    <mergeCell ref="B33:B39"/>
    <mergeCell ref="B2:C3"/>
    <mergeCell ref="B8:B14"/>
    <mergeCell ref="B15:B23"/>
    <mergeCell ref="B24:B28"/>
    <mergeCell ref="B29:B31"/>
    <mergeCell ref="B4:C6"/>
  </mergeCells>
  <pageMargins left="0.7" right="0.7" top="0.75" bottom="0.75" header="0.3" footer="0.3"/>
  <pageSetup scale="55" fitToWidth="0" orientation="portrait" r:id="rId1"/>
  <headerFooter>
    <oddHeader>&amp;L&amp;"Aptos"&amp;8&amp;KFF0000 Data Classification: Confidential&amp;1#_x000D_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3275-A8F3-4FB8-95BC-61CFBA82A479}">
  <sheetPr codeName="Sheet5">
    <pageSetUpPr fitToPage="1"/>
  </sheetPr>
  <dimension ref="A1:V66"/>
  <sheetViews>
    <sheetView showGridLines="0" zoomScale="80" zoomScaleNormal="80" workbookViewId="0"/>
  </sheetViews>
  <sheetFormatPr defaultColWidth="0" defaultRowHeight="17.100000000000001" customHeight="1" zeroHeight="1" x14ac:dyDescent="0.25"/>
  <cols>
    <col min="1" max="1" width="2.140625" style="4" customWidth="1"/>
    <col min="2" max="2" width="28.140625" style="4" customWidth="1"/>
    <col min="3" max="3" width="38.5703125" style="4" customWidth="1"/>
    <col min="4" max="4" width="47" style="4" customWidth="1"/>
    <col min="5" max="5" width="16" style="4" customWidth="1"/>
    <col min="6" max="10" width="15.7109375" style="4" customWidth="1"/>
    <col min="11" max="11" width="16" style="4" customWidth="1"/>
    <col min="12" max="12" width="4.28515625" style="4" customWidth="1"/>
    <col min="13" max="13" width="15.85546875" style="4" hidden="1" customWidth="1"/>
    <col min="14" max="14" width="22.85546875" style="4" hidden="1" customWidth="1"/>
    <col min="15" max="22" width="15.85546875" style="4" hidden="1" customWidth="1"/>
    <col min="23" max="16384" width="9.140625" style="4" hidden="1"/>
  </cols>
  <sheetData>
    <row r="1" spans="1:18" ht="17.100000000000001" customHeight="1" x14ac:dyDescent="0.25">
      <c r="B1" s="5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8" ht="22.35" customHeight="1" x14ac:dyDescent="0.25">
      <c r="B2" s="301" t="s">
        <v>74</v>
      </c>
      <c r="C2" s="301"/>
      <c r="D2" s="5"/>
      <c r="E2" s="307"/>
      <c r="F2" s="307"/>
      <c r="G2" s="307"/>
      <c r="H2" s="5"/>
      <c r="I2" s="5"/>
      <c r="J2" s="5"/>
      <c r="K2" s="5"/>
      <c r="L2" s="5"/>
      <c r="M2" s="5"/>
      <c r="N2" s="5"/>
    </row>
    <row r="3" spans="1:18" ht="22.35" customHeight="1" x14ac:dyDescent="0.25">
      <c r="B3" s="301"/>
      <c r="C3" s="301"/>
      <c r="D3" s="5"/>
      <c r="E3" s="307"/>
      <c r="F3" s="307"/>
      <c r="G3" s="307"/>
      <c r="H3" s="5"/>
      <c r="I3" s="5"/>
      <c r="J3" s="5"/>
      <c r="K3" s="5"/>
      <c r="L3" s="5"/>
      <c r="M3" s="5"/>
      <c r="N3" s="5"/>
    </row>
    <row r="4" spans="1:18" ht="22.35" customHeight="1" x14ac:dyDescent="0.25">
      <c r="B4" s="301"/>
      <c r="C4" s="301"/>
      <c r="D4" s="5"/>
      <c r="E4" s="307"/>
      <c r="F4" s="307"/>
      <c r="G4" s="307"/>
      <c r="H4" s="5"/>
      <c r="I4" s="5"/>
      <c r="J4" s="5"/>
      <c r="K4" s="5"/>
      <c r="L4" s="5"/>
      <c r="M4" s="5"/>
      <c r="N4" s="5"/>
    </row>
    <row r="5" spans="1:18" ht="17.100000000000001" customHeight="1" thickBot="1" x14ac:dyDescent="0.3">
      <c r="B5" s="305" t="s">
        <v>163</v>
      </c>
      <c r="C5" s="305"/>
      <c r="D5" s="5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8" ht="17.100000000000001" customHeight="1" x14ac:dyDescent="0.25">
      <c r="A6"/>
      <c r="B6" s="305"/>
      <c r="C6" s="305"/>
      <c r="E6" s="308" t="s">
        <v>88</v>
      </c>
      <c r="F6" s="309"/>
      <c r="G6" s="309"/>
      <c r="H6" s="309"/>
      <c r="I6" s="309"/>
      <c r="J6" s="310"/>
      <c r="K6" s="311" t="s">
        <v>125</v>
      </c>
      <c r="N6"/>
      <c r="O6"/>
      <c r="P6"/>
      <c r="Q6"/>
      <c r="R6"/>
    </row>
    <row r="7" spans="1:18" ht="17.100000000000001" customHeight="1" x14ac:dyDescent="0.25">
      <c r="A7"/>
      <c r="B7" s="305"/>
      <c r="C7" s="305"/>
      <c r="D7" s="12"/>
      <c r="E7" s="313" t="s">
        <v>121</v>
      </c>
      <c r="F7" s="314"/>
      <c r="G7" s="65" t="s">
        <v>122</v>
      </c>
      <c r="H7" s="315" t="s">
        <v>123</v>
      </c>
      <c r="I7" s="314"/>
      <c r="J7" s="69" t="s">
        <v>124</v>
      </c>
      <c r="K7" s="312"/>
      <c r="N7"/>
      <c r="O7"/>
      <c r="P7"/>
      <c r="Q7"/>
      <c r="R7"/>
    </row>
    <row r="8" spans="1:18" ht="17.100000000000001" customHeight="1" thickBot="1" x14ac:dyDescent="0.3">
      <c r="A8"/>
      <c r="B8" s="12"/>
      <c r="C8" s="12"/>
      <c r="D8" s="12"/>
      <c r="E8" s="85">
        <v>46644</v>
      </c>
      <c r="F8" s="86">
        <v>46645</v>
      </c>
      <c r="G8" s="86">
        <v>46646</v>
      </c>
      <c r="H8" s="86">
        <v>46647</v>
      </c>
      <c r="I8" s="86">
        <v>46648</v>
      </c>
      <c r="J8" s="87">
        <v>46649</v>
      </c>
      <c r="K8" s="11"/>
      <c r="N8"/>
      <c r="O8"/>
      <c r="P8"/>
      <c r="Q8"/>
      <c r="R8"/>
    </row>
    <row r="9" spans="1:18" ht="18.95" customHeight="1" x14ac:dyDescent="0.25">
      <c r="A9"/>
      <c r="B9" s="270" t="s">
        <v>32</v>
      </c>
      <c r="C9" s="88"/>
      <c r="D9" s="147" t="s">
        <v>33</v>
      </c>
      <c r="E9" s="92"/>
      <c r="F9" s="93"/>
      <c r="G9" s="93"/>
      <c r="H9" s="93"/>
      <c r="I9" s="93"/>
      <c r="J9" s="91"/>
      <c r="K9" s="94">
        <f t="shared" ref="K9:K14" si="0">SUM(E9:J9)</f>
        <v>0</v>
      </c>
      <c r="N9"/>
      <c r="O9"/>
      <c r="P9"/>
      <c r="Q9"/>
      <c r="R9"/>
    </row>
    <row r="10" spans="1:18" ht="18.95" customHeight="1" x14ac:dyDescent="0.25">
      <c r="A10"/>
      <c r="B10" s="271"/>
      <c r="C10" s="95"/>
      <c r="D10" s="148" t="s">
        <v>34</v>
      </c>
      <c r="E10" s="70"/>
      <c r="F10" s="58"/>
      <c r="G10" s="58"/>
      <c r="H10" s="58"/>
      <c r="I10" s="58"/>
      <c r="J10" s="71"/>
      <c r="K10" s="54">
        <f t="shared" si="0"/>
        <v>0</v>
      </c>
      <c r="N10"/>
      <c r="O10"/>
      <c r="P10"/>
      <c r="Q10"/>
      <c r="R10"/>
    </row>
    <row r="11" spans="1:18" ht="18.95" customHeight="1" x14ac:dyDescent="0.25">
      <c r="A11"/>
      <c r="B11" s="271"/>
      <c r="C11" s="96"/>
      <c r="D11" s="148" t="s">
        <v>127</v>
      </c>
      <c r="E11" s="72"/>
      <c r="F11" s="59"/>
      <c r="G11" s="59"/>
      <c r="H11" s="59"/>
      <c r="I11" s="59"/>
      <c r="J11" s="73"/>
      <c r="K11" s="54">
        <f t="shared" si="0"/>
        <v>0</v>
      </c>
      <c r="N11"/>
      <c r="O11"/>
      <c r="P11"/>
      <c r="Q11"/>
      <c r="R11"/>
    </row>
    <row r="12" spans="1:18" ht="18.95" customHeight="1" x14ac:dyDescent="0.25">
      <c r="A12"/>
      <c r="B12" s="271"/>
      <c r="C12" s="96"/>
      <c r="D12" s="148" t="s">
        <v>126</v>
      </c>
      <c r="E12" s="72"/>
      <c r="F12" s="59"/>
      <c r="G12" s="59"/>
      <c r="H12" s="59"/>
      <c r="I12" s="59"/>
      <c r="J12" s="73"/>
      <c r="K12" s="54">
        <f t="shared" si="0"/>
        <v>0</v>
      </c>
      <c r="N12"/>
      <c r="O12"/>
      <c r="P12"/>
      <c r="Q12"/>
      <c r="R12"/>
    </row>
    <row r="13" spans="1:18" ht="18.95" customHeight="1" x14ac:dyDescent="0.25">
      <c r="A13"/>
      <c r="B13" s="271"/>
      <c r="C13" s="96"/>
      <c r="D13" s="148" t="s">
        <v>85</v>
      </c>
      <c r="E13" s="70"/>
      <c r="F13" s="58"/>
      <c r="G13" s="58"/>
      <c r="H13" s="58"/>
      <c r="I13" s="58"/>
      <c r="J13" s="71"/>
      <c r="K13" s="54">
        <f t="shared" si="0"/>
        <v>0</v>
      </c>
      <c r="N13"/>
      <c r="O13"/>
      <c r="P13"/>
      <c r="Q13"/>
      <c r="R13"/>
    </row>
    <row r="14" spans="1:18" ht="18.95" customHeight="1" x14ac:dyDescent="0.25">
      <c r="A14"/>
      <c r="B14" s="271"/>
      <c r="C14" s="96"/>
      <c r="D14" s="138" t="s">
        <v>71</v>
      </c>
      <c r="E14" s="142">
        <f>SUM(E9:E13)</f>
        <v>0</v>
      </c>
      <c r="F14" s="140">
        <f t="shared" ref="F14:J14" si="1">SUM(F9:F13)</f>
        <v>0</v>
      </c>
      <c r="G14" s="143">
        <f t="shared" si="1"/>
        <v>0</v>
      </c>
      <c r="H14" s="140">
        <f t="shared" si="1"/>
        <v>0</v>
      </c>
      <c r="I14" s="140">
        <f t="shared" si="1"/>
        <v>0</v>
      </c>
      <c r="J14" s="154">
        <f t="shared" si="1"/>
        <v>0</v>
      </c>
      <c r="K14" s="146">
        <f t="shared" si="0"/>
        <v>0</v>
      </c>
      <c r="N14"/>
      <c r="O14"/>
      <c r="P14"/>
      <c r="Q14"/>
      <c r="R14"/>
    </row>
    <row r="15" spans="1:18" ht="18.95" customHeight="1" x14ac:dyDescent="0.25">
      <c r="A15"/>
      <c r="B15" s="271"/>
      <c r="C15" s="95"/>
      <c r="D15" s="148" t="s">
        <v>147</v>
      </c>
      <c r="E15" s="30"/>
      <c r="F15" s="31"/>
      <c r="G15" s="31"/>
      <c r="H15" s="31"/>
      <c r="I15" s="31"/>
      <c r="J15" s="33"/>
      <c r="K15" s="55"/>
      <c r="N15"/>
      <c r="O15"/>
      <c r="P15"/>
      <c r="Q15"/>
      <c r="R15"/>
    </row>
    <row r="16" spans="1:18" ht="18.95" customHeight="1" x14ac:dyDescent="0.25">
      <c r="A16"/>
      <c r="B16" s="271"/>
      <c r="C16" s="95"/>
      <c r="D16" s="148" t="s">
        <v>148</v>
      </c>
      <c r="E16" s="30"/>
      <c r="F16" s="31"/>
      <c r="G16" s="31"/>
      <c r="H16" s="31"/>
      <c r="I16" s="31"/>
      <c r="J16" s="33"/>
      <c r="K16" s="55"/>
      <c r="N16"/>
      <c r="O16"/>
      <c r="P16"/>
      <c r="Q16"/>
      <c r="R16"/>
    </row>
    <row r="17" spans="1:19" ht="18.95" customHeight="1" x14ac:dyDescent="0.25">
      <c r="A17"/>
      <c r="B17" s="271"/>
      <c r="C17" s="95"/>
      <c r="D17" s="148" t="s">
        <v>142</v>
      </c>
      <c r="E17" s="30"/>
      <c r="F17" s="31"/>
      <c r="G17" s="31"/>
      <c r="H17" s="31"/>
      <c r="I17" s="31"/>
      <c r="J17" s="33"/>
      <c r="K17" s="55"/>
      <c r="N17"/>
      <c r="O17"/>
      <c r="P17"/>
      <c r="Q17"/>
      <c r="R17"/>
    </row>
    <row r="18" spans="1:19" ht="18.95" customHeight="1" x14ac:dyDescent="0.25">
      <c r="A18"/>
      <c r="B18" s="271"/>
      <c r="C18" s="95"/>
      <c r="D18" s="148" t="s">
        <v>143</v>
      </c>
      <c r="E18" s="30"/>
      <c r="F18" s="31"/>
      <c r="G18" s="31"/>
      <c r="H18" s="31"/>
      <c r="I18" s="31"/>
      <c r="J18" s="33"/>
      <c r="K18" s="55"/>
      <c r="N18"/>
      <c r="O18"/>
      <c r="P18"/>
      <c r="Q18"/>
      <c r="R18"/>
    </row>
    <row r="19" spans="1:19" ht="18.95" customHeight="1" x14ac:dyDescent="0.25">
      <c r="A19"/>
      <c r="B19" s="271"/>
      <c r="C19" s="95"/>
      <c r="D19" s="148" t="s">
        <v>144</v>
      </c>
      <c r="E19" s="30"/>
      <c r="F19" s="31"/>
      <c r="G19" s="31"/>
      <c r="H19" s="31"/>
      <c r="I19" s="31"/>
      <c r="J19" s="33"/>
      <c r="K19" s="55"/>
      <c r="N19"/>
      <c r="O19"/>
      <c r="P19"/>
      <c r="Q19"/>
      <c r="R19"/>
    </row>
    <row r="20" spans="1:19" ht="18.95" customHeight="1" thickBot="1" x14ac:dyDescent="1.45">
      <c r="A20"/>
      <c r="B20" s="272"/>
      <c r="C20" s="97"/>
      <c r="D20" s="149" t="s">
        <v>69</v>
      </c>
      <c r="E20" s="14">
        <f t="shared" ref="E20:J20" si="2">SUMPRODUCT(E9:E13,E15:E19)</f>
        <v>0</v>
      </c>
      <c r="F20" s="15">
        <f t="shared" si="2"/>
        <v>0</v>
      </c>
      <c r="G20" s="10">
        <f t="shared" si="2"/>
        <v>0</v>
      </c>
      <c r="H20" s="10">
        <f t="shared" si="2"/>
        <v>0</v>
      </c>
      <c r="I20" s="15">
        <f t="shared" si="2"/>
        <v>0</v>
      </c>
      <c r="J20" s="13">
        <f t="shared" si="2"/>
        <v>0</v>
      </c>
      <c r="K20" s="144">
        <f t="shared" ref="K20:K49" si="3">SUM(E20:J20)</f>
        <v>0</v>
      </c>
      <c r="N20"/>
      <c r="O20"/>
      <c r="P20"/>
      <c r="Q20"/>
      <c r="R20"/>
      <c r="S20" s="8"/>
    </row>
    <row r="21" spans="1:19" ht="18.95" customHeight="1" x14ac:dyDescent="1.4">
      <c r="A21"/>
      <c r="B21" s="275" t="s">
        <v>130</v>
      </c>
      <c r="C21" s="299" t="s">
        <v>4</v>
      </c>
      <c r="D21" s="147" t="s">
        <v>8</v>
      </c>
      <c r="E21" s="27"/>
      <c r="F21" s="26"/>
      <c r="G21" s="28"/>
      <c r="H21" s="28"/>
      <c r="I21" s="28"/>
      <c r="J21" s="29"/>
      <c r="K21" s="146">
        <f t="shared" si="3"/>
        <v>0</v>
      </c>
      <c r="L21" s="7"/>
      <c r="N21"/>
      <c r="O21"/>
      <c r="P21"/>
      <c r="Q21"/>
      <c r="R21"/>
      <c r="S21" s="8"/>
    </row>
    <row r="22" spans="1:19" ht="18.95" customHeight="1" x14ac:dyDescent="1.4">
      <c r="A22"/>
      <c r="B22" s="276"/>
      <c r="C22" s="302"/>
      <c r="D22" s="148" t="s">
        <v>145</v>
      </c>
      <c r="E22" s="30"/>
      <c r="F22" s="31"/>
      <c r="G22" s="32"/>
      <c r="H22" s="32"/>
      <c r="I22" s="31"/>
      <c r="J22" s="33"/>
      <c r="K22" s="139">
        <f t="shared" si="3"/>
        <v>0</v>
      </c>
      <c r="L22" s="7"/>
      <c r="N22"/>
      <c r="O22"/>
      <c r="P22"/>
      <c r="Q22"/>
      <c r="R22"/>
      <c r="S22" s="8"/>
    </row>
    <row r="23" spans="1:19" ht="18.95" customHeight="1" x14ac:dyDescent="0.25">
      <c r="A23"/>
      <c r="B23" s="276"/>
      <c r="C23" s="302"/>
      <c r="D23" s="138" t="s">
        <v>28</v>
      </c>
      <c r="E23" s="74">
        <f t="shared" ref="E23:J23" si="4">E22*E21</f>
        <v>0</v>
      </c>
      <c r="F23" s="62">
        <f t="shared" si="4"/>
        <v>0</v>
      </c>
      <c r="G23" s="63">
        <f t="shared" si="4"/>
        <v>0</v>
      </c>
      <c r="H23" s="62">
        <f t="shared" si="4"/>
        <v>0</v>
      </c>
      <c r="I23" s="62">
        <f t="shared" si="4"/>
        <v>0</v>
      </c>
      <c r="J23" s="75">
        <f t="shared" si="4"/>
        <v>0</v>
      </c>
      <c r="K23" s="144">
        <f t="shared" si="3"/>
        <v>0</v>
      </c>
      <c r="L23" s="7"/>
      <c r="N23"/>
      <c r="O23"/>
      <c r="P23"/>
      <c r="Q23"/>
      <c r="R23"/>
    </row>
    <row r="24" spans="1:19" ht="18.95" customHeight="1" x14ac:dyDescent="0.25">
      <c r="A24"/>
      <c r="B24" s="276"/>
      <c r="C24" s="303" t="s">
        <v>7</v>
      </c>
      <c r="D24" s="148" t="s">
        <v>2</v>
      </c>
      <c r="E24" s="72"/>
      <c r="F24" s="59"/>
      <c r="G24" s="60"/>
      <c r="H24" s="60"/>
      <c r="I24" s="59"/>
      <c r="J24" s="73"/>
      <c r="K24" s="146">
        <f t="shared" si="3"/>
        <v>0</v>
      </c>
      <c r="L24" s="6"/>
      <c r="N24"/>
      <c r="O24"/>
      <c r="P24"/>
      <c r="Q24"/>
      <c r="R24"/>
    </row>
    <row r="25" spans="1:19" ht="18.95" customHeight="1" x14ac:dyDescent="0.25">
      <c r="A25"/>
      <c r="B25" s="276"/>
      <c r="C25" s="303"/>
      <c r="D25" s="148" t="s">
        <v>145</v>
      </c>
      <c r="E25" s="30"/>
      <c r="F25" s="31"/>
      <c r="G25" s="32"/>
      <c r="H25" s="32"/>
      <c r="I25" s="31"/>
      <c r="J25" s="33"/>
      <c r="K25" s="139">
        <f t="shared" si="3"/>
        <v>0</v>
      </c>
      <c r="L25" s="6"/>
      <c r="N25"/>
      <c r="O25"/>
      <c r="P25"/>
      <c r="Q25"/>
      <c r="R25"/>
    </row>
    <row r="26" spans="1:19" ht="18.95" customHeight="1" x14ac:dyDescent="0.25">
      <c r="A26"/>
      <c r="B26" s="276"/>
      <c r="C26" s="303"/>
      <c r="D26" s="138" t="s">
        <v>29</v>
      </c>
      <c r="E26" s="74">
        <f t="shared" ref="E26:J26" si="5">E25*E24</f>
        <v>0</v>
      </c>
      <c r="F26" s="62">
        <f t="shared" si="5"/>
        <v>0</v>
      </c>
      <c r="G26" s="63">
        <f t="shared" si="5"/>
        <v>0</v>
      </c>
      <c r="H26" s="62">
        <f t="shared" si="5"/>
        <v>0</v>
      </c>
      <c r="I26" s="62">
        <f t="shared" si="5"/>
        <v>0</v>
      </c>
      <c r="J26" s="75">
        <f t="shared" si="5"/>
        <v>0</v>
      </c>
      <c r="K26" s="144">
        <f t="shared" si="3"/>
        <v>0</v>
      </c>
      <c r="L26" s="6"/>
      <c r="N26"/>
      <c r="O26"/>
      <c r="P26"/>
      <c r="Q26"/>
      <c r="R26"/>
    </row>
    <row r="27" spans="1:19" ht="18.95" customHeight="1" x14ac:dyDescent="0.25">
      <c r="A27"/>
      <c r="B27" s="276"/>
      <c r="C27" s="303" t="s">
        <v>43</v>
      </c>
      <c r="D27" s="148" t="s">
        <v>44</v>
      </c>
      <c r="E27" s="72"/>
      <c r="F27" s="59"/>
      <c r="G27" s="60"/>
      <c r="H27" s="60"/>
      <c r="I27" s="59"/>
      <c r="J27" s="73"/>
      <c r="K27" s="146">
        <f t="shared" si="3"/>
        <v>0</v>
      </c>
      <c r="L27" s="6"/>
      <c r="N27"/>
      <c r="O27"/>
      <c r="P27"/>
      <c r="Q27"/>
      <c r="R27"/>
    </row>
    <row r="28" spans="1:19" ht="18.95" customHeight="1" x14ac:dyDescent="0.25">
      <c r="A28"/>
      <c r="B28" s="276"/>
      <c r="C28" s="304"/>
      <c r="D28" s="148" t="s">
        <v>145</v>
      </c>
      <c r="E28" s="30"/>
      <c r="F28" s="31"/>
      <c r="G28" s="32"/>
      <c r="H28" s="32"/>
      <c r="I28" s="31"/>
      <c r="J28" s="33"/>
      <c r="K28" s="139">
        <f t="shared" si="3"/>
        <v>0</v>
      </c>
      <c r="L28" s="6"/>
      <c r="N28"/>
      <c r="O28"/>
      <c r="P28"/>
      <c r="Q28"/>
      <c r="R28"/>
    </row>
    <row r="29" spans="1:19" ht="18.95" customHeight="1" x14ac:dyDescent="0.25">
      <c r="A29"/>
      <c r="B29" s="276"/>
      <c r="C29" s="304"/>
      <c r="D29" s="138" t="s">
        <v>128</v>
      </c>
      <c r="E29" s="74">
        <f t="shared" ref="E29:J29" si="6">E28*E27</f>
        <v>0</v>
      </c>
      <c r="F29" s="62">
        <f t="shared" si="6"/>
        <v>0</v>
      </c>
      <c r="G29" s="63">
        <f t="shared" si="6"/>
        <v>0</v>
      </c>
      <c r="H29" s="62">
        <f t="shared" si="6"/>
        <v>0</v>
      </c>
      <c r="I29" s="62">
        <f t="shared" si="6"/>
        <v>0</v>
      </c>
      <c r="J29" s="75">
        <f t="shared" si="6"/>
        <v>0</v>
      </c>
      <c r="K29" s="66">
        <f t="shared" si="3"/>
        <v>0</v>
      </c>
      <c r="L29" s="6"/>
      <c r="N29"/>
      <c r="O29"/>
      <c r="P29"/>
      <c r="Q29"/>
      <c r="R29"/>
    </row>
    <row r="30" spans="1:19" ht="18.95" customHeight="1" x14ac:dyDescent="0.25">
      <c r="A30"/>
      <c r="B30" s="276"/>
      <c r="C30" s="302" t="s">
        <v>5</v>
      </c>
      <c r="D30" s="148" t="s">
        <v>60</v>
      </c>
      <c r="E30" s="30"/>
      <c r="F30" s="31"/>
      <c r="G30" s="32"/>
      <c r="H30" s="32"/>
      <c r="I30" s="31"/>
      <c r="J30" s="33"/>
      <c r="K30" s="55">
        <f t="shared" si="3"/>
        <v>0</v>
      </c>
      <c r="L30" s="6"/>
      <c r="N30"/>
      <c r="O30"/>
      <c r="P30"/>
      <c r="Q30"/>
      <c r="R30"/>
    </row>
    <row r="31" spans="1:19" ht="18.95" customHeight="1" x14ac:dyDescent="0.25">
      <c r="A31"/>
      <c r="B31" s="276"/>
      <c r="C31" s="302"/>
      <c r="D31" s="148" t="s">
        <v>62</v>
      </c>
      <c r="E31" s="30"/>
      <c r="F31" s="31"/>
      <c r="G31" s="32"/>
      <c r="H31" s="32"/>
      <c r="I31" s="31"/>
      <c r="J31" s="33"/>
      <c r="K31" s="55">
        <f t="shared" si="3"/>
        <v>0</v>
      </c>
      <c r="L31" s="6"/>
      <c r="N31"/>
      <c r="O31"/>
      <c r="P31"/>
      <c r="Q31"/>
      <c r="R31"/>
    </row>
    <row r="32" spans="1:19" ht="18.95" customHeight="1" x14ac:dyDescent="0.25">
      <c r="A32"/>
      <c r="B32" s="276"/>
      <c r="C32" s="302"/>
      <c r="D32" s="148" t="s">
        <v>61</v>
      </c>
      <c r="E32" s="30"/>
      <c r="F32" s="31"/>
      <c r="G32" s="32"/>
      <c r="H32" s="32"/>
      <c r="I32" s="31"/>
      <c r="J32" s="33"/>
      <c r="K32" s="55">
        <f t="shared" si="3"/>
        <v>0</v>
      </c>
      <c r="L32" s="6"/>
      <c r="N32"/>
      <c r="O32"/>
      <c r="P32"/>
      <c r="Q32"/>
      <c r="R32"/>
    </row>
    <row r="33" spans="1:18" ht="18.95" customHeight="1" x14ac:dyDescent="0.25">
      <c r="A33"/>
      <c r="B33" s="276"/>
      <c r="C33" s="302"/>
      <c r="D33" s="148" t="s">
        <v>159</v>
      </c>
      <c r="E33" s="30"/>
      <c r="F33" s="31"/>
      <c r="G33" s="32"/>
      <c r="H33" s="32"/>
      <c r="I33" s="31"/>
      <c r="J33" s="33"/>
      <c r="K33" s="55">
        <f t="shared" si="3"/>
        <v>0</v>
      </c>
      <c r="L33" s="6"/>
      <c r="N33"/>
      <c r="O33"/>
      <c r="P33"/>
      <c r="Q33"/>
      <c r="R33"/>
    </row>
    <row r="34" spans="1:18" ht="18.95" customHeight="1" x14ac:dyDescent="0.25">
      <c r="A34"/>
      <c r="B34" s="276"/>
      <c r="C34" s="302"/>
      <c r="D34" s="148" t="s">
        <v>129</v>
      </c>
      <c r="E34" s="30"/>
      <c r="F34" s="31"/>
      <c r="G34" s="32"/>
      <c r="H34" s="32"/>
      <c r="I34" s="31"/>
      <c r="J34" s="33"/>
      <c r="K34" s="55">
        <f t="shared" si="3"/>
        <v>0</v>
      </c>
      <c r="L34" s="6"/>
      <c r="N34"/>
      <c r="O34"/>
      <c r="P34"/>
      <c r="Q34"/>
      <c r="R34"/>
    </row>
    <row r="35" spans="1:18" ht="18.95" customHeight="1" x14ac:dyDescent="0.25">
      <c r="A35"/>
      <c r="B35" s="276"/>
      <c r="C35" s="302"/>
      <c r="D35" s="148" t="s">
        <v>64</v>
      </c>
      <c r="E35" s="30"/>
      <c r="F35" s="31"/>
      <c r="G35" s="32"/>
      <c r="H35" s="32"/>
      <c r="I35" s="31"/>
      <c r="J35" s="33"/>
      <c r="K35" s="55">
        <f t="shared" si="3"/>
        <v>0</v>
      </c>
      <c r="L35" s="6"/>
      <c r="N35"/>
      <c r="O35"/>
      <c r="P35"/>
      <c r="Q35"/>
      <c r="R35"/>
    </row>
    <row r="36" spans="1:18" ht="18.95" customHeight="1" x14ac:dyDescent="0.25">
      <c r="A36"/>
      <c r="B36" s="276"/>
      <c r="C36" s="302"/>
      <c r="D36" s="148" t="s">
        <v>65</v>
      </c>
      <c r="E36" s="30"/>
      <c r="F36" s="31"/>
      <c r="G36" s="32"/>
      <c r="H36" s="32"/>
      <c r="I36" s="31"/>
      <c r="J36" s="33"/>
      <c r="K36" s="55">
        <f t="shared" si="3"/>
        <v>0</v>
      </c>
      <c r="L36" s="6"/>
      <c r="N36"/>
      <c r="O36"/>
      <c r="P36"/>
      <c r="Q36"/>
      <c r="R36"/>
    </row>
    <row r="37" spans="1:18" ht="18.95" customHeight="1" x14ac:dyDescent="0.25">
      <c r="A37"/>
      <c r="B37" s="276"/>
      <c r="C37" s="302"/>
      <c r="D37" s="148" t="s">
        <v>66</v>
      </c>
      <c r="E37" s="30"/>
      <c r="F37" s="31"/>
      <c r="G37" s="32"/>
      <c r="H37" s="32"/>
      <c r="I37" s="31"/>
      <c r="J37" s="33"/>
      <c r="K37" s="55">
        <f t="shared" si="3"/>
        <v>0</v>
      </c>
      <c r="L37" s="6"/>
      <c r="N37"/>
      <c r="O37"/>
      <c r="P37"/>
      <c r="Q37"/>
      <c r="R37"/>
    </row>
    <row r="38" spans="1:18" ht="18.95" customHeight="1" x14ac:dyDescent="0.25">
      <c r="A38"/>
      <c r="B38" s="276"/>
      <c r="C38" s="302"/>
      <c r="D38" s="148" t="s">
        <v>149</v>
      </c>
      <c r="E38" s="30"/>
      <c r="F38" s="31"/>
      <c r="G38" s="32"/>
      <c r="H38" s="32"/>
      <c r="I38" s="31"/>
      <c r="J38" s="33"/>
      <c r="K38" s="55">
        <f t="shared" si="3"/>
        <v>0</v>
      </c>
      <c r="L38" s="6"/>
      <c r="N38"/>
      <c r="O38"/>
      <c r="P38"/>
      <c r="Q38"/>
      <c r="R38"/>
    </row>
    <row r="39" spans="1:18" ht="18.95" customHeight="1" x14ac:dyDescent="0.25">
      <c r="A39"/>
      <c r="B39" s="276"/>
      <c r="C39" s="302"/>
      <c r="D39" s="148" t="s">
        <v>131</v>
      </c>
      <c r="E39" s="30"/>
      <c r="F39" s="31"/>
      <c r="G39" s="32"/>
      <c r="H39" s="32"/>
      <c r="I39" s="31"/>
      <c r="J39" s="33"/>
      <c r="K39" s="55">
        <f t="shared" si="3"/>
        <v>0</v>
      </c>
      <c r="L39" s="6"/>
      <c r="N39"/>
      <c r="O39"/>
      <c r="P39"/>
      <c r="Q39"/>
      <c r="R39"/>
    </row>
    <row r="40" spans="1:18" ht="18.95" customHeight="1" x14ac:dyDescent="0.25">
      <c r="A40"/>
      <c r="B40" s="276"/>
      <c r="C40" s="302"/>
      <c r="D40" s="148" t="s">
        <v>67</v>
      </c>
      <c r="E40" s="30"/>
      <c r="F40" s="31"/>
      <c r="G40" s="32"/>
      <c r="H40" s="32"/>
      <c r="I40" s="31"/>
      <c r="J40" s="33"/>
      <c r="K40" s="55">
        <f t="shared" si="3"/>
        <v>0</v>
      </c>
      <c r="L40" s="6"/>
      <c r="N40"/>
      <c r="O40"/>
      <c r="P40"/>
      <c r="Q40"/>
      <c r="R40"/>
    </row>
    <row r="41" spans="1:18" ht="18.95" customHeight="1" x14ac:dyDescent="0.25">
      <c r="A41"/>
      <c r="B41" s="276"/>
      <c r="C41" s="302"/>
      <c r="D41" s="138" t="s">
        <v>30</v>
      </c>
      <c r="E41" s="74">
        <f t="shared" ref="E41:J41" si="7">SUM(E30:E40)</f>
        <v>0</v>
      </c>
      <c r="F41" s="62">
        <f t="shared" si="7"/>
        <v>0</v>
      </c>
      <c r="G41" s="63">
        <f t="shared" si="7"/>
        <v>0</v>
      </c>
      <c r="H41" s="63">
        <f t="shared" si="7"/>
        <v>0</v>
      </c>
      <c r="I41" s="62">
        <f t="shared" si="7"/>
        <v>0</v>
      </c>
      <c r="J41" s="75">
        <f t="shared" si="7"/>
        <v>0</v>
      </c>
      <c r="K41" s="144">
        <f t="shared" si="3"/>
        <v>0</v>
      </c>
      <c r="L41" s="6"/>
      <c r="N41"/>
      <c r="O41"/>
      <c r="P41"/>
      <c r="Q41"/>
      <c r="R41"/>
    </row>
    <row r="42" spans="1:18" ht="18.95" customHeight="1" x14ac:dyDescent="0.25">
      <c r="A42"/>
      <c r="B42" s="278"/>
      <c r="C42" s="302" t="s">
        <v>38</v>
      </c>
      <c r="D42" s="148" t="s">
        <v>39</v>
      </c>
      <c r="E42" s="72"/>
      <c r="F42" s="59"/>
      <c r="G42" s="60"/>
      <c r="H42" s="60"/>
      <c r="I42" s="59"/>
      <c r="J42" s="73"/>
      <c r="K42" s="146">
        <f t="shared" si="3"/>
        <v>0</v>
      </c>
      <c r="L42" s="6"/>
      <c r="N42"/>
      <c r="O42"/>
      <c r="P42"/>
      <c r="Q42"/>
      <c r="R42"/>
    </row>
    <row r="43" spans="1:18" ht="18.95" customHeight="1" x14ac:dyDescent="0.25">
      <c r="A43"/>
      <c r="B43" s="278"/>
      <c r="C43" s="304"/>
      <c r="D43" s="148" t="s">
        <v>40</v>
      </c>
      <c r="E43" s="30"/>
      <c r="F43" s="31"/>
      <c r="G43" s="32"/>
      <c r="H43" s="32"/>
      <c r="I43" s="31"/>
      <c r="J43" s="33"/>
      <c r="K43" s="139">
        <f>SUM(E43:J43)</f>
        <v>0</v>
      </c>
      <c r="L43" s="6"/>
      <c r="N43"/>
      <c r="O43"/>
      <c r="P43"/>
      <c r="Q43"/>
      <c r="R43"/>
    </row>
    <row r="44" spans="1:18" ht="18.95" customHeight="1" x14ac:dyDescent="0.25">
      <c r="A44"/>
      <c r="B44" s="278"/>
      <c r="C44" s="304"/>
      <c r="D44" s="138" t="s">
        <v>156</v>
      </c>
      <c r="E44" s="74">
        <f>E43*E42</f>
        <v>0</v>
      </c>
      <c r="F44" s="62">
        <f t="shared" ref="F44:J44" si="8">F43*F42</f>
        <v>0</v>
      </c>
      <c r="G44" s="63">
        <f t="shared" si="8"/>
        <v>0</v>
      </c>
      <c r="H44" s="63">
        <f t="shared" si="8"/>
        <v>0</v>
      </c>
      <c r="I44" s="62">
        <f t="shared" si="8"/>
        <v>0</v>
      </c>
      <c r="J44" s="75">
        <f t="shared" si="8"/>
        <v>0</v>
      </c>
      <c r="K44" s="144">
        <f t="shared" si="3"/>
        <v>0</v>
      </c>
      <c r="L44" s="6"/>
      <c r="N44"/>
      <c r="O44"/>
      <c r="P44"/>
      <c r="Q44"/>
      <c r="R44"/>
    </row>
    <row r="45" spans="1:18" ht="18.95" customHeight="1" x14ac:dyDescent="0.25">
      <c r="A45"/>
      <c r="B45" s="278"/>
      <c r="C45" s="302" t="s">
        <v>35</v>
      </c>
      <c r="D45" s="148" t="s">
        <v>36</v>
      </c>
      <c r="E45" s="72"/>
      <c r="F45" s="59"/>
      <c r="G45" s="60"/>
      <c r="H45" s="60"/>
      <c r="I45" s="59"/>
      <c r="J45" s="73"/>
      <c r="K45" s="146">
        <f t="shared" si="3"/>
        <v>0</v>
      </c>
      <c r="L45" s="6"/>
      <c r="N45"/>
      <c r="O45"/>
      <c r="P45"/>
      <c r="Q45"/>
      <c r="R45"/>
    </row>
    <row r="46" spans="1:18" ht="18.95" customHeight="1" x14ac:dyDescent="0.25">
      <c r="A46"/>
      <c r="B46" s="278"/>
      <c r="C46" s="304"/>
      <c r="D46" s="148" t="s">
        <v>37</v>
      </c>
      <c r="E46" s="30"/>
      <c r="F46" s="31"/>
      <c r="G46" s="32"/>
      <c r="H46" s="32"/>
      <c r="I46" s="31"/>
      <c r="J46" s="33"/>
      <c r="K46" s="139">
        <f t="shared" si="3"/>
        <v>0</v>
      </c>
      <c r="L46" s="6"/>
      <c r="N46"/>
      <c r="O46"/>
      <c r="P46"/>
      <c r="Q46"/>
      <c r="R46"/>
    </row>
    <row r="47" spans="1:18" ht="18.95" customHeight="1" thickBot="1" x14ac:dyDescent="0.3">
      <c r="A47"/>
      <c r="B47" s="279"/>
      <c r="C47" s="300"/>
      <c r="D47" s="149" t="s">
        <v>157</v>
      </c>
      <c r="E47" s="14">
        <f t="shared" ref="E47:J47" si="9">E46*E45</f>
        <v>0</v>
      </c>
      <c r="F47" s="15">
        <f t="shared" si="9"/>
        <v>0</v>
      </c>
      <c r="G47" s="10">
        <f t="shared" si="9"/>
        <v>0</v>
      </c>
      <c r="H47" s="10">
        <f t="shared" si="9"/>
        <v>0</v>
      </c>
      <c r="I47" s="15">
        <f t="shared" si="9"/>
        <v>0</v>
      </c>
      <c r="J47" s="13">
        <f t="shared" si="9"/>
        <v>0</v>
      </c>
      <c r="K47" s="56">
        <f t="shared" si="3"/>
        <v>0</v>
      </c>
      <c r="L47" s="6"/>
      <c r="N47"/>
      <c r="O47"/>
      <c r="P47"/>
      <c r="Q47"/>
      <c r="R47"/>
    </row>
    <row r="48" spans="1:18" ht="18.95" customHeight="1" x14ac:dyDescent="0.25">
      <c r="A48"/>
      <c r="B48" s="275" t="s">
        <v>68</v>
      </c>
      <c r="C48" s="299" t="s">
        <v>68</v>
      </c>
      <c r="D48" s="150" t="s">
        <v>59</v>
      </c>
      <c r="E48" s="99"/>
      <c r="F48" s="100"/>
      <c r="G48" s="101"/>
      <c r="H48" s="101"/>
      <c r="I48" s="100"/>
      <c r="J48" s="103"/>
      <c r="K48" s="104">
        <f t="shared" si="3"/>
        <v>0</v>
      </c>
      <c r="L48" s="6"/>
      <c r="N48"/>
      <c r="O48"/>
      <c r="P48"/>
      <c r="Q48"/>
      <c r="R48"/>
    </row>
    <row r="49" spans="1:21" ht="18.95" customHeight="1" thickBot="1" x14ac:dyDescent="0.3">
      <c r="A49"/>
      <c r="B49" s="276"/>
      <c r="C49" s="300"/>
      <c r="D49" s="149" t="s">
        <v>158</v>
      </c>
      <c r="E49" s="14">
        <f t="shared" ref="E49:J49" si="10">E48</f>
        <v>0</v>
      </c>
      <c r="F49" s="15">
        <f t="shared" si="10"/>
        <v>0</v>
      </c>
      <c r="G49" s="10">
        <f t="shared" si="10"/>
        <v>0</v>
      </c>
      <c r="H49" s="10">
        <f t="shared" si="10"/>
        <v>0</v>
      </c>
      <c r="I49" s="15">
        <f t="shared" si="10"/>
        <v>0</v>
      </c>
      <c r="J49" s="13">
        <f t="shared" si="10"/>
        <v>0</v>
      </c>
      <c r="K49" s="56">
        <f t="shared" si="3"/>
        <v>0</v>
      </c>
      <c r="L49" s="6"/>
      <c r="N49"/>
      <c r="O49"/>
      <c r="P49"/>
      <c r="Q49"/>
      <c r="R49"/>
    </row>
    <row r="50" spans="1:21" ht="18.95" customHeight="1" x14ac:dyDescent="0.25">
      <c r="A50"/>
      <c r="B50" s="275" t="s">
        <v>132</v>
      </c>
      <c r="C50" s="105"/>
      <c r="D50" s="151" t="s">
        <v>27</v>
      </c>
      <c r="E50" s="241"/>
      <c r="F50" s="242"/>
      <c r="G50" s="242"/>
      <c r="H50" s="242"/>
      <c r="I50" s="242"/>
      <c r="J50" s="243"/>
      <c r="K50" s="106"/>
      <c r="L50" s="6"/>
      <c r="N50"/>
      <c r="O50"/>
      <c r="P50"/>
      <c r="Q50"/>
      <c r="R50"/>
    </row>
    <row r="51" spans="1:21" ht="18.95" hidden="1" customHeight="1" x14ac:dyDescent="0.25">
      <c r="A51"/>
      <c r="B51" s="276"/>
      <c r="C51" s="107"/>
      <c r="D51" s="152" t="s">
        <v>42</v>
      </c>
      <c r="E51" s="72"/>
      <c r="F51" s="59"/>
      <c r="G51" s="59"/>
      <c r="H51" s="59"/>
      <c r="I51" s="59"/>
      <c r="J51" s="76"/>
      <c r="K51" s="146">
        <f t="shared" ref="K51:K59" si="11">SUM(E51:J51)</f>
        <v>0</v>
      </c>
      <c r="L51" s="6"/>
      <c r="N51"/>
      <c r="O51"/>
      <c r="P51"/>
      <c r="Q51"/>
      <c r="R51"/>
    </row>
    <row r="52" spans="1:21" ht="18.95" hidden="1" customHeight="1" x14ac:dyDescent="0.3">
      <c r="A52"/>
      <c r="B52" s="276"/>
      <c r="C52" s="107" t="s">
        <v>87</v>
      </c>
      <c r="D52" s="153" t="s">
        <v>41</v>
      </c>
      <c r="E52" s="79"/>
      <c r="F52" s="113"/>
      <c r="G52" s="36"/>
      <c r="H52" s="36"/>
      <c r="I52" s="36"/>
      <c r="J52" s="35"/>
      <c r="K52" s="145">
        <f t="shared" si="11"/>
        <v>0</v>
      </c>
      <c r="L52" s="306"/>
      <c r="M52" s="306"/>
      <c r="N52"/>
      <c r="O52"/>
      <c r="P52"/>
      <c r="Q52"/>
      <c r="R52"/>
    </row>
    <row r="53" spans="1:21" ht="18.95" customHeight="1" x14ac:dyDescent="0.25">
      <c r="A53"/>
      <c r="B53" s="276"/>
      <c r="C53" s="107"/>
      <c r="D53" s="152" t="s">
        <v>161</v>
      </c>
      <c r="E53" s="77"/>
      <c r="F53" s="64"/>
      <c r="G53" s="64"/>
      <c r="H53" s="64"/>
      <c r="I53" s="64"/>
      <c r="J53" s="78"/>
      <c r="K53" s="55">
        <f t="shared" si="11"/>
        <v>0</v>
      </c>
      <c r="L53" s="306"/>
      <c r="M53" s="306"/>
      <c r="N53"/>
      <c r="O53"/>
      <c r="P53"/>
      <c r="Q53"/>
      <c r="R53"/>
    </row>
    <row r="54" spans="1:21" s="48" customFormat="1" ht="18.95" customHeight="1" thickBot="1" x14ac:dyDescent="0.3">
      <c r="A54"/>
      <c r="B54" s="277"/>
      <c r="C54" s="107"/>
      <c r="D54" s="149" t="s">
        <v>160</v>
      </c>
      <c r="E54" s="14">
        <f>E53</f>
        <v>0</v>
      </c>
      <c r="F54" s="15">
        <f t="shared" ref="F54:J54" si="12">F53</f>
        <v>0</v>
      </c>
      <c r="G54" s="15">
        <f t="shared" si="12"/>
        <v>0</v>
      </c>
      <c r="H54" s="15">
        <f t="shared" si="12"/>
        <v>0</v>
      </c>
      <c r="I54" s="15">
        <f t="shared" si="12"/>
        <v>0</v>
      </c>
      <c r="J54" s="18">
        <f t="shared" si="12"/>
        <v>0</v>
      </c>
      <c r="K54" s="56">
        <f t="shared" si="11"/>
        <v>0</v>
      </c>
      <c r="L54" s="6"/>
      <c r="M54" s="4"/>
      <c r="N54"/>
      <c r="O54"/>
      <c r="P54"/>
      <c r="Q54"/>
      <c r="R54"/>
      <c r="S54" s="9"/>
      <c r="T54" s="9"/>
      <c r="U54" s="9"/>
    </row>
    <row r="55" spans="1:21" customFormat="1" ht="34.5" x14ac:dyDescent="0.25">
      <c r="B55" s="275" t="s">
        <v>79</v>
      </c>
      <c r="C55" s="108" t="s">
        <v>76</v>
      </c>
      <c r="D55" s="234"/>
      <c r="E55" s="99"/>
      <c r="F55" s="100"/>
      <c r="G55" s="101"/>
      <c r="H55" s="101"/>
      <c r="I55" s="100"/>
      <c r="J55" s="103"/>
      <c r="K55" s="104">
        <f t="shared" si="11"/>
        <v>0</v>
      </c>
      <c r="L55" s="6"/>
      <c r="M55" s="4"/>
    </row>
    <row r="56" spans="1:21" customFormat="1" ht="34.5" x14ac:dyDescent="0.25">
      <c r="B56" s="276"/>
      <c r="C56" s="110" t="s">
        <v>77</v>
      </c>
      <c r="D56" s="235"/>
      <c r="E56" s="30"/>
      <c r="F56" s="31"/>
      <c r="G56" s="32"/>
      <c r="H56" s="32"/>
      <c r="I56" s="31"/>
      <c r="J56" s="33"/>
      <c r="K56" s="55">
        <f t="shared" si="11"/>
        <v>0</v>
      </c>
      <c r="L56" s="6"/>
      <c r="M56" s="4"/>
    </row>
    <row r="57" spans="1:21" customFormat="1" ht="34.5" x14ac:dyDescent="0.25">
      <c r="B57" s="276"/>
      <c r="C57" s="110" t="s">
        <v>78</v>
      </c>
      <c r="D57" s="235"/>
      <c r="E57" s="30"/>
      <c r="F57" s="31"/>
      <c r="G57" s="32"/>
      <c r="H57" s="32"/>
      <c r="I57" s="31"/>
      <c r="J57" s="33"/>
      <c r="K57" s="55">
        <f t="shared" si="11"/>
        <v>0</v>
      </c>
      <c r="L57" s="6"/>
      <c r="M57" s="4"/>
    </row>
    <row r="58" spans="1:21" customFormat="1" ht="34.5" x14ac:dyDescent="0.25">
      <c r="B58" s="276"/>
      <c r="C58" s="110" t="s">
        <v>119</v>
      </c>
      <c r="D58" s="236"/>
      <c r="E58" s="206"/>
      <c r="F58" s="207"/>
      <c r="G58" s="208"/>
      <c r="H58" s="208"/>
      <c r="I58" s="207"/>
      <c r="J58" s="210"/>
      <c r="K58" s="55">
        <f t="shared" si="11"/>
        <v>0</v>
      </c>
      <c r="L58" s="6"/>
      <c r="M58" s="4"/>
    </row>
    <row r="59" spans="1:21" customFormat="1" ht="34.5" x14ac:dyDescent="0.25">
      <c r="B59" s="276"/>
      <c r="C59" s="110" t="s">
        <v>120</v>
      </c>
      <c r="D59" s="236"/>
      <c r="E59" s="206"/>
      <c r="F59" s="207"/>
      <c r="G59" s="208"/>
      <c r="H59" s="208"/>
      <c r="I59" s="207"/>
      <c r="J59" s="210"/>
      <c r="K59" s="55">
        <f t="shared" si="11"/>
        <v>0</v>
      </c>
      <c r="L59" s="6"/>
      <c r="M59" s="4"/>
    </row>
    <row r="60" spans="1:21" ht="17.100000000000001" customHeight="1" thickBot="1" x14ac:dyDescent="0.3">
      <c r="A60"/>
      <c r="B60" s="277"/>
      <c r="C60" s="111"/>
      <c r="D60" s="84" t="s">
        <v>86</v>
      </c>
      <c r="E60" s="14">
        <f>SUM(E55:E59)</f>
        <v>0</v>
      </c>
      <c r="F60" s="15">
        <f t="shared" ref="F60:J60" si="13">SUM(F55:F59)</f>
        <v>0</v>
      </c>
      <c r="G60" s="10">
        <f t="shared" si="13"/>
        <v>0</v>
      </c>
      <c r="H60" s="10">
        <f t="shared" si="13"/>
        <v>0</v>
      </c>
      <c r="I60" s="15">
        <f t="shared" si="13"/>
        <v>0</v>
      </c>
      <c r="J60" s="13">
        <f t="shared" si="13"/>
        <v>0</v>
      </c>
      <c r="K60" s="56">
        <f>SUM(E60:J60)</f>
        <v>0</v>
      </c>
      <c r="N60"/>
      <c r="O60"/>
      <c r="P60"/>
      <c r="Q60"/>
      <c r="R60"/>
    </row>
    <row r="61" spans="1:21" ht="19.5" thickBot="1" x14ac:dyDescent="0.35">
      <c r="A61" s="48"/>
      <c r="B61" s="48"/>
      <c r="C61" s="295" t="s">
        <v>146</v>
      </c>
      <c r="D61" s="296"/>
      <c r="E61" s="134">
        <f t="shared" ref="E61:J61" si="14">SUM(E20+E23+E26+E29+E41+E44+E47+E49+E54+E60)</f>
        <v>0</v>
      </c>
      <c r="F61" s="135">
        <f t="shared" si="14"/>
        <v>0</v>
      </c>
      <c r="G61" s="135">
        <f t="shared" si="14"/>
        <v>0</v>
      </c>
      <c r="H61" s="135">
        <f t="shared" si="14"/>
        <v>0</v>
      </c>
      <c r="I61" s="135">
        <f t="shared" si="14"/>
        <v>0</v>
      </c>
      <c r="J61" s="136">
        <f t="shared" si="14"/>
        <v>0</v>
      </c>
      <c r="K61" s="130"/>
      <c r="L61"/>
      <c r="N61"/>
      <c r="O61"/>
      <c r="P61"/>
      <c r="Q61"/>
      <c r="R61"/>
    </row>
    <row r="62" spans="1:21" ht="33.75" customHeight="1" thickBot="1" x14ac:dyDescent="0.35">
      <c r="A62"/>
      <c r="B62"/>
      <c r="C62" s="297" t="s">
        <v>140</v>
      </c>
      <c r="D62" s="298"/>
      <c r="E62" s="137"/>
      <c r="F62" s="137"/>
      <c r="G62" s="137"/>
      <c r="H62" s="137"/>
      <c r="I62" s="137"/>
      <c r="J62" s="137"/>
      <c r="K62" s="112">
        <f>SUM(K60+K54+K49+K47+K44+K41+K29+K26+K23+K20)</f>
        <v>0</v>
      </c>
      <c r="L62"/>
      <c r="M62"/>
      <c r="N62"/>
      <c r="O62"/>
    </row>
    <row r="63" spans="1:21" ht="17.10000000000000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</row>
    <row r="64" spans="1:21" ht="17.100000000000001" hidden="1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</row>
    <row r="65" spans="1:15" ht="17.100000000000001" hidden="1" customHeigh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5" ht="17.100000000000001" hidden="1" customHeigh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</sheetData>
  <sheetProtection algorithmName="SHA-512" hashValue="r9xMxqlr+1yIMN/iA87vGizWi2TH77sWJuwA+FgY7VmXYEzXHAJ7EHSjHLAMnQop5AB4YGHs1HDXuyH1npsv1g==" saltValue="3J/WoSFjMuMvTPoa18pc/w==" spinCount="100000" sheet="1" objects="1" scenarios="1" formatCells="0"/>
  <mergeCells count="24">
    <mergeCell ref="L52:M53"/>
    <mergeCell ref="E4:G4"/>
    <mergeCell ref="E3:G3"/>
    <mergeCell ref="E2:G2"/>
    <mergeCell ref="E6:J6"/>
    <mergeCell ref="K6:K7"/>
    <mergeCell ref="E7:F7"/>
    <mergeCell ref="H7:I7"/>
    <mergeCell ref="B2:C4"/>
    <mergeCell ref="B9:B20"/>
    <mergeCell ref="B21:B47"/>
    <mergeCell ref="C21:C23"/>
    <mergeCell ref="C24:C26"/>
    <mergeCell ref="C27:C29"/>
    <mergeCell ref="C30:C41"/>
    <mergeCell ref="C42:C44"/>
    <mergeCell ref="C45:C47"/>
    <mergeCell ref="B5:C7"/>
    <mergeCell ref="B55:B60"/>
    <mergeCell ref="C61:D61"/>
    <mergeCell ref="C62:D62"/>
    <mergeCell ref="B48:B49"/>
    <mergeCell ref="C48:C49"/>
    <mergeCell ref="B50:B54"/>
  </mergeCells>
  <pageMargins left="0.7" right="0.7" top="0.75" bottom="0.75" header="0.3" footer="0.3"/>
  <pageSetup scale="55" fitToWidth="0" orientation="portrait" r:id="rId1"/>
  <headerFooter>
    <oddHeader>&amp;L&amp;"Aptos"&amp;8&amp;KFF0000 Data Classification: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9DA8-440B-403F-893E-1CB2A08CC812}">
  <sheetPr>
    <pageSetUpPr fitToPage="1"/>
  </sheetPr>
  <dimension ref="A1:P19"/>
  <sheetViews>
    <sheetView showGridLines="0" zoomScale="90" zoomScaleNormal="90" workbookViewId="0">
      <selection activeCell="D12" sqref="D12"/>
    </sheetView>
  </sheetViews>
  <sheetFormatPr defaultColWidth="0" defaultRowHeight="17.100000000000001" customHeight="1" zeroHeight="1" x14ac:dyDescent="0.25"/>
  <cols>
    <col min="1" max="1" width="2.140625" style="4" customWidth="1"/>
    <col min="2" max="2" width="28.140625" style="4" customWidth="1"/>
    <col min="3" max="3" width="38.5703125" style="4" customWidth="1"/>
    <col min="4" max="4" width="47" style="4" customWidth="1"/>
    <col min="5" max="5" width="19.140625" style="4" customWidth="1"/>
    <col min="6" max="6" width="3.85546875" style="4" customWidth="1"/>
    <col min="7" max="7" width="15.85546875" style="4" hidden="1" customWidth="1"/>
    <col min="8" max="8" width="22.85546875" style="4" hidden="1" customWidth="1"/>
    <col min="9" max="16" width="15.85546875" style="4" hidden="1" customWidth="1"/>
    <col min="17" max="16384" width="9.140625" style="4" hidden="1"/>
  </cols>
  <sheetData>
    <row r="1" spans="1:12" ht="17.100000000000001" customHeight="1" x14ac:dyDescent="0.25">
      <c r="B1" s="5"/>
      <c r="C1" s="5"/>
      <c r="D1" s="5"/>
      <c r="E1" s="6"/>
      <c r="F1" s="6"/>
      <c r="G1" s="6"/>
      <c r="H1" s="6"/>
    </row>
    <row r="2" spans="1:12" ht="22.35" customHeight="1" x14ac:dyDescent="0.25">
      <c r="B2" s="301" t="s">
        <v>74</v>
      </c>
      <c r="C2" s="301"/>
      <c r="D2" s="5"/>
      <c r="E2" s="5"/>
      <c r="F2" s="5"/>
      <c r="G2" s="5"/>
      <c r="H2" s="5"/>
    </row>
    <row r="3" spans="1:12" ht="22.35" customHeight="1" x14ac:dyDescent="0.25">
      <c r="B3" s="301"/>
      <c r="C3" s="301"/>
      <c r="D3" s="5"/>
      <c r="E3" s="5"/>
      <c r="F3" s="5"/>
      <c r="G3" s="5"/>
      <c r="H3" s="5"/>
    </row>
    <row r="4" spans="1:12" ht="22.35" customHeight="1" x14ac:dyDescent="0.25">
      <c r="B4" s="301"/>
      <c r="C4" s="301"/>
      <c r="D4" s="5"/>
      <c r="E4" s="5"/>
      <c r="F4" s="5"/>
      <c r="G4" s="5"/>
      <c r="H4" s="5"/>
    </row>
    <row r="5" spans="1:12" ht="22.35" customHeight="1" x14ac:dyDescent="0.25">
      <c r="B5" s="318" t="s">
        <v>164</v>
      </c>
      <c r="C5" s="318"/>
      <c r="D5" s="37"/>
      <c r="E5" s="5"/>
      <c r="F5" s="5"/>
      <c r="G5" s="5"/>
      <c r="H5" s="5"/>
    </row>
    <row r="6" spans="1:12" ht="17.100000000000001" customHeight="1" thickBot="1" x14ac:dyDescent="0.3">
      <c r="B6" s="318"/>
      <c r="C6" s="318"/>
      <c r="D6" s="5"/>
      <c r="E6" s="6"/>
      <c r="F6" s="6"/>
      <c r="G6" s="6"/>
      <c r="H6" s="6"/>
    </row>
    <row r="7" spans="1:12" ht="17.100000000000001" customHeight="1" x14ac:dyDescent="0.25">
      <c r="A7"/>
      <c r="B7" s="318"/>
      <c r="C7" s="318"/>
      <c r="E7" s="316" t="s">
        <v>84</v>
      </c>
      <c r="H7"/>
      <c r="I7"/>
      <c r="J7"/>
      <c r="K7"/>
      <c r="L7"/>
    </row>
    <row r="8" spans="1:12" ht="17.100000000000001" customHeight="1" x14ac:dyDescent="0.25">
      <c r="A8"/>
      <c r="B8" s="318"/>
      <c r="C8" s="318"/>
      <c r="D8" s="12"/>
      <c r="E8" s="317"/>
      <c r="H8"/>
      <c r="I8"/>
      <c r="J8"/>
      <c r="K8"/>
      <c r="L8"/>
    </row>
    <row r="9" spans="1:12" ht="17.100000000000001" customHeight="1" thickBot="1" x14ac:dyDescent="0.3">
      <c r="A9"/>
      <c r="B9" s="12"/>
      <c r="C9" s="12"/>
      <c r="D9" s="12"/>
      <c r="E9" s="67"/>
      <c r="H9"/>
      <c r="I9"/>
      <c r="J9"/>
      <c r="K9"/>
      <c r="L9"/>
    </row>
    <row r="10" spans="1:12" customFormat="1" ht="34.5" x14ac:dyDescent="0.25">
      <c r="B10" s="275" t="s">
        <v>137</v>
      </c>
      <c r="C10" s="108" t="s">
        <v>76</v>
      </c>
      <c r="D10" s="234"/>
      <c r="E10" s="109"/>
      <c r="F10" s="6"/>
      <c r="G10" s="4"/>
    </row>
    <row r="11" spans="1:12" customFormat="1" ht="34.5" x14ac:dyDescent="0.25">
      <c r="B11" s="276"/>
      <c r="C11" s="110" t="s">
        <v>77</v>
      </c>
      <c r="D11" s="235"/>
      <c r="E11" s="68"/>
      <c r="F11" s="6"/>
      <c r="G11" s="4"/>
    </row>
    <row r="12" spans="1:12" customFormat="1" ht="34.5" x14ac:dyDescent="0.25">
      <c r="B12" s="276"/>
      <c r="C12" s="110" t="s">
        <v>78</v>
      </c>
      <c r="D12" s="235"/>
      <c r="E12" s="68"/>
      <c r="F12" s="6"/>
      <c r="G12" s="4"/>
    </row>
    <row r="13" spans="1:12" customFormat="1" ht="34.5" x14ac:dyDescent="0.25">
      <c r="B13" s="276"/>
      <c r="C13" s="110" t="s">
        <v>119</v>
      </c>
      <c r="D13" s="236"/>
      <c r="E13" s="211"/>
      <c r="F13" s="6"/>
      <c r="G13" s="4"/>
    </row>
    <row r="14" spans="1:12" customFormat="1" ht="34.5" x14ac:dyDescent="0.25">
      <c r="B14" s="276"/>
      <c r="C14" s="110" t="s">
        <v>120</v>
      </c>
      <c r="D14" s="236"/>
      <c r="E14" s="211"/>
      <c r="F14" s="6"/>
      <c r="G14" s="4"/>
    </row>
    <row r="15" spans="1:12" ht="36" customHeight="1" thickBot="1" x14ac:dyDescent="0.3">
      <c r="A15"/>
      <c r="B15" s="277"/>
      <c r="C15" s="111"/>
      <c r="D15" s="84" t="s">
        <v>138</v>
      </c>
      <c r="E15" s="214">
        <f>SUM(E10:E14)</f>
        <v>0</v>
      </c>
      <c r="H15"/>
      <c r="I15"/>
      <c r="J15"/>
      <c r="K15"/>
      <c r="L15"/>
    </row>
    <row r="16" spans="1:12" ht="17.100000000000001" customHeight="1" x14ac:dyDescent="0.25">
      <c r="A16"/>
      <c r="B16"/>
      <c r="C16"/>
      <c r="D16"/>
      <c r="E16"/>
      <c r="F16"/>
      <c r="G16"/>
      <c r="H16"/>
      <c r="I16"/>
    </row>
    <row r="17" spans="1:9" ht="17.100000000000001" hidden="1" customHeight="1" x14ac:dyDescent="0.25">
      <c r="A17"/>
      <c r="B17"/>
      <c r="C17"/>
      <c r="D17"/>
      <c r="E17"/>
      <c r="F17"/>
      <c r="G17"/>
      <c r="H17"/>
      <c r="I17"/>
    </row>
    <row r="18" spans="1:9" ht="17.100000000000001" hidden="1" customHeight="1" x14ac:dyDescent="0.25">
      <c r="A18"/>
      <c r="B18"/>
      <c r="C18"/>
      <c r="D18"/>
      <c r="E18"/>
      <c r="F18"/>
      <c r="G18"/>
      <c r="H18"/>
      <c r="I18"/>
    </row>
    <row r="19" spans="1:9" ht="17.100000000000001" hidden="1" customHeight="1" x14ac:dyDescent="0.25">
      <c r="A19"/>
      <c r="B19"/>
      <c r="C19"/>
      <c r="D19"/>
      <c r="E19"/>
      <c r="F19"/>
      <c r="G19"/>
      <c r="H19"/>
      <c r="I19"/>
    </row>
  </sheetData>
  <sheetProtection algorithmName="SHA-512" hashValue="4ITcYJxsPJdowjgTyVfWl162ZVVcMPD4StOyGj8dyyPdwVam8/SYHQPQ71nf7EorjEeZCHjBXjdl6Fvr+dpl8A==" saltValue="XbbO876JM3WEgho5XxiGww==" spinCount="100000" sheet="1" objects="1" scenarios="1"/>
  <mergeCells count="4">
    <mergeCell ref="B10:B15"/>
    <mergeCell ref="E7:E8"/>
    <mergeCell ref="B2:C4"/>
    <mergeCell ref="B5:C8"/>
  </mergeCells>
  <pageMargins left="0.7" right="0.7" top="0.75" bottom="0.75" header="0.3" footer="0.3"/>
  <pageSetup scale="55" fitToWidth="0" orientation="portrait" r:id="rId1"/>
  <headerFooter>
    <oddHeader>&amp;L&amp;"Aptos"&amp;8&amp;KFF0000 Data Classification: Confidential&amp;1#_x000D_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7A33-97D5-41D2-86F9-2279B7652D55}">
  <sheetPr codeName="Sheet4"/>
  <dimension ref="A1:C15"/>
  <sheetViews>
    <sheetView showGridLines="0" workbookViewId="0">
      <selection activeCell="B10" sqref="B10"/>
    </sheetView>
  </sheetViews>
  <sheetFormatPr defaultColWidth="0" defaultRowHeight="15" zeroHeight="1" x14ac:dyDescent="0.25"/>
  <cols>
    <col min="1" max="1" width="24.5703125" customWidth="1"/>
    <col min="2" max="2" width="194.42578125" customWidth="1"/>
    <col min="3" max="3" width="2.42578125" customWidth="1"/>
    <col min="4" max="16384" width="9.140625" hidden="1"/>
  </cols>
  <sheetData>
    <row r="1" spans="1:2" x14ac:dyDescent="0.25"/>
    <row r="2" spans="1:2" x14ac:dyDescent="0.25">
      <c r="A2" s="17" t="s">
        <v>25</v>
      </c>
      <c r="B2" s="17" t="s">
        <v>26</v>
      </c>
    </row>
    <row r="3" spans="1:2" x14ac:dyDescent="0.25"/>
    <row r="4" spans="1:2" x14ac:dyDescent="0.25">
      <c r="A4" t="s">
        <v>4</v>
      </c>
      <c r="B4" t="s">
        <v>19</v>
      </c>
    </row>
    <row r="5" spans="1:2" x14ac:dyDescent="0.25">
      <c r="A5" t="s">
        <v>14</v>
      </c>
      <c r="B5" t="s">
        <v>24</v>
      </c>
    </row>
    <row r="6" spans="1:2" x14ac:dyDescent="0.25">
      <c r="A6" t="s">
        <v>9</v>
      </c>
      <c r="B6" t="s">
        <v>17</v>
      </c>
    </row>
    <row r="7" spans="1:2" x14ac:dyDescent="0.25">
      <c r="A7" t="s">
        <v>11</v>
      </c>
      <c r="B7" t="s">
        <v>20</v>
      </c>
    </row>
    <row r="8" spans="1:2" x14ac:dyDescent="0.25">
      <c r="A8" t="s">
        <v>31</v>
      </c>
      <c r="B8" t="s">
        <v>16</v>
      </c>
    </row>
    <row r="9" spans="1:2" x14ac:dyDescent="0.25">
      <c r="A9" t="s">
        <v>12</v>
      </c>
      <c r="B9" t="s">
        <v>21</v>
      </c>
    </row>
    <row r="10" spans="1:2" x14ac:dyDescent="0.25">
      <c r="A10" t="s">
        <v>6</v>
      </c>
      <c r="B10" t="s">
        <v>22</v>
      </c>
    </row>
    <row r="11" spans="1:2" x14ac:dyDescent="0.25">
      <c r="A11" t="s">
        <v>13</v>
      </c>
      <c r="B11" t="s">
        <v>23</v>
      </c>
    </row>
    <row r="12" spans="1:2" x14ac:dyDescent="0.25">
      <c r="A12" t="s">
        <v>45</v>
      </c>
      <c r="B12" t="s">
        <v>72</v>
      </c>
    </row>
    <row r="13" spans="1:2" x14ac:dyDescent="0.25">
      <c r="A13" t="s">
        <v>3</v>
      </c>
      <c r="B13" t="s">
        <v>15</v>
      </c>
    </row>
    <row r="14" spans="1:2" x14ac:dyDescent="0.25">
      <c r="A14" t="s">
        <v>10</v>
      </c>
      <c r="B14" t="s">
        <v>18</v>
      </c>
    </row>
    <row r="15" spans="1:2" x14ac:dyDescent="0.25"/>
  </sheetData>
  <sheetProtection algorithmName="SHA-512" hashValue="uqd3VnIyKijMDskohLG/VnRoL1CI9d6f4Paddgp/uuKo5Izj/DYzbNDjTtdes/rc4W6EbUM0x3I/5L5nsW+QSw==" saltValue="y+LQ+QHSfQwjZp4Somo7gw==" spinCount="100000" sheet="1" objects="1" scenarios="1"/>
  <pageMargins left="0.7" right="0.7" top="0.75" bottom="0.75" header="0.3" footer="0.3"/>
  <headerFooter>
    <oddHeader>&amp;L&amp;"Aptos"&amp;8&amp;KFF0000 Data Classification: Confidential&amp;1#_x000D_</odd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341DDA1CC4C4DBD558E6B2C0F3F89" ma:contentTypeVersion="5" ma:contentTypeDescription="Create a new document." ma:contentTypeScope="" ma:versionID="178c06394166eb5d73775a9ddfbf996d">
  <xsd:schema xmlns:xsd="http://www.w3.org/2001/XMLSchema" xmlns:xs="http://www.w3.org/2001/XMLSchema" xmlns:p="http://schemas.microsoft.com/office/2006/metadata/properties" xmlns:ns2="7757ec38-c5ee-4744-bbf1-c7fbe4910dde" targetNamespace="http://schemas.microsoft.com/office/2006/metadata/properties" ma:root="true" ma:fieldsID="8139e7ecb964833f3ca603c168a3614e" ns2:_="">
    <xsd:import namespace="7757ec38-c5ee-4744-bbf1-c7fbe4910d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7ec38-c5ee-4744-bbf1-c7fbe4910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997333-923C-4F9E-B765-D46DFA9B7D08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7757ec38-c5ee-4744-bbf1-c7fbe4910dd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DED58EF-6BB3-490E-BC8D-653B3864B3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99B51B-8CA6-4B74-ABFE-BED7D9B2D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57ec38-c5ee-4744-bbf1-c7fbe4910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84b924-3ab4-4116-9251-9939f695e54c}" enabled="0" method="" siteId="{0084b924-3ab4-4116-9251-9939f695e54c}" removed="1"/>
  <clbl:label id="{73e50f60-991e-4d39-a25b-8500d574c970}" enabled="1" method="Privileged" siteId="{156a5f9f-8342-4d8e-b9ab-ea227bbc731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Lot 2 - Tender Fee</vt:lpstr>
      <vt:lpstr>Lot 2 - Mobilisation</vt:lpstr>
      <vt:lpstr>Lot 2 - Operations</vt:lpstr>
      <vt:lpstr>Lot 2 - DeMobilisation</vt:lpstr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Kim.Rainsford</dc:creator>
  <cp:lastModifiedBy>Siobhán O’Mahoney</cp:lastModifiedBy>
  <cp:lastPrinted>2025-04-15T10:24:13Z</cp:lastPrinted>
  <dcterms:created xsi:type="dcterms:W3CDTF">2025-04-15T10:16:11Z</dcterms:created>
  <dcterms:modified xsi:type="dcterms:W3CDTF">2026-08-05T20:59:55Z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0x01010080E341DDA1CC4C4DBD558E6B2C0F3F89</vt:lpwstr>
  </property>
  <property fmtid="{D5CDD505-2E9C-101B-9397-08002B2CF9AE}" pid="3" name="MediaServiceImageTags">
    <vt:lpwstr/>
  </property>
</Properties>
</file>