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nfo\Desktop\160826 Desktop Folders &amp; Files\Biddy's Procurement\Re-list Material 300826\"/>
    </mc:Choice>
  </mc:AlternateContent>
  <xr:revisionPtr revIDLastSave="0" documentId="13_ncr:1_{BEC1AB76-4493-4DEE-A4EB-F6C10932E0D9}" xr6:coauthVersionLast="47" xr6:coauthVersionMax="47" xr10:uidLastSave="{00000000-0000-0000-0000-000000000000}"/>
  <bookViews>
    <workbookView xWindow="-120" yWindow="-120" windowWidth="29040" windowHeight="16440" xr2:uid="{91FE76F9-9FEC-42EF-BE4D-E359B6681EC1}"/>
  </bookViews>
  <sheets>
    <sheet name="Pricing Summa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L">#REF!</definedName>
    <definedName name="__shared_1_0_0">"[.D1]*[.C1]*[.B1]*[.A1]"</definedName>
    <definedName name="__shared_1_1_0">"[.D1]*[.C1]*[.B1]*[.A1]"</definedName>
    <definedName name="__shared_1_2_0">"[.D1]*[.C1]*[.B1]*[.A1]"</definedName>
    <definedName name="__shared_1_3_0">"[.D1]*[.C1]*[.B1]*[.A1]"</definedName>
    <definedName name="__shared_1_4_0">"[.D1]*[.C1]*[.B1]*[.A1]"</definedName>
    <definedName name="__shared_1_5_0">"[.D1]*[.C1]*[.B1]*[.A1]"</definedName>
    <definedName name="__shared_1_6_0">"[.D1]*[.C1]*[.B1]*[.A1]"</definedName>
    <definedName name="__shared_1_7_0">"[.D1]*[.C1]*[.B1]*[.A1]"</definedName>
    <definedName name="__shared_1_8_0">"[.D1]*[.C1]*[.B1]*[.A1]"</definedName>
    <definedName name="_adj102">#REF!</definedName>
    <definedName name="_adj106">#REF!</definedName>
    <definedName name="_adj111">#REF!</definedName>
    <definedName name="_all1">[1]Risk!$A$1:$K$63</definedName>
    <definedName name="_all11">[1]Risk!$A$1:$K$63</definedName>
    <definedName name="_as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ccc1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ccc2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dbs1">[2]Estimate!#REF!</definedName>
    <definedName name="_dbs11">[2]Estimate!#REF!</definedName>
    <definedName name="_dbs3">[2]Estimate!#REF!</definedName>
    <definedName name="_dbs76">[2]Estimate!#REF!</definedName>
    <definedName name="aa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ount">#REF!</definedName>
    <definedName name="adj3R3">#REF!</definedName>
    <definedName name="a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verage_Hours_Month">'[3]Link Table'!$C$20</definedName>
    <definedName name="Bottom">#REF!</definedName>
    <definedName name="Category">#REF!</definedName>
    <definedName name="Category2">'[4]General Items'!$J$2:$J$33</definedName>
    <definedName name="cc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Civils">#REF!</definedName>
    <definedName name="CompRate">'[5]Comp Rate '!$A$4:$E$102</definedName>
    <definedName name="_xlnm.Criteria">'[6]D136 Estimate'!#REF!</definedName>
    <definedName name="CURR45">#REF!</definedName>
    <definedName name="_xlnm.Database">#REF!</definedName>
    <definedName name="database1">#REF!</definedName>
    <definedName name="dbs">[2]Estimate!#REF!</definedName>
    <definedName name="dbs1z">[2]Estimate!#REF!</definedName>
    <definedName name="dbs76z">[2]Estimate!#REF!</definedName>
    <definedName name="dbsz">[2]Estimate!#REF!</definedName>
    <definedName name="dd">#REF!</definedName>
    <definedName name="dddd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ddd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dddddddddddddddd">#REF!</definedName>
    <definedName name="ddddd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ffff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s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gf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d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sfgds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fgsd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vbg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bgf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e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e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er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actor">[7]queries!#REF!</definedName>
    <definedName name="fd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sgw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f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ffffff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fffffffffffff">#REF!</definedName>
    <definedName name="ffffffffffff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fffffffffffffffff">[8]Estimate!#REF!</definedName>
    <definedName name="fffffffffffffffff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ffffffffffffffff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fffffffffffffffffffff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fffffffffffffffffffffffffffffffffff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f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d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dfg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dg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h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fg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ire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oot">[8]Estimate!#REF!</definedName>
    <definedName name="footz">[8]Estimate!#REF!</definedName>
    <definedName name="gfdgf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dgfdg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f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ss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fgfgfg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g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gg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g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ggg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ead1">#REF!</definedName>
    <definedName name="head1g">#REF!</definedName>
    <definedName name="Help">#REF!</definedName>
    <definedName name="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h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hh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hhhhhh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hhhhh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hhhhh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hhhhhhhhhh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HOLS">[9]Holidays!$A$1:$A$88</definedName>
    <definedName name="j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h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NP">#REF!</definedName>
    <definedName name="kjhk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hkj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k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LK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kl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MaterialsforPivotTable">#REF!</definedName>
    <definedName name="nnn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elham">#REF!</definedName>
    <definedName name="PivotX">#REF!</definedName>
    <definedName name="PREAMBLE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Price_List">#REF!</definedName>
    <definedName name="Price_list2">'[4]General Items'!$J$3:$K$33</definedName>
    <definedName name="PRINT_1">#REF!</definedName>
    <definedName name="_xlnm.Print_Area" localSheetId="0">'Pricing Summary'!$A$1:$G$104</definedName>
    <definedName name="_xlnm.Print_Area">#REF!</definedName>
    <definedName name="rClient">#REF!</definedName>
    <definedName name="rDate">#REF!</definedName>
    <definedName name="rDesc">#REF!</definedName>
    <definedName name="Resourcetable">#REF!</definedName>
    <definedName name="rEstimator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141592653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5000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0</definedName>
    <definedName name="RiskTemplateSheetName">"myTemplate"</definedName>
    <definedName name="RiskUpdateDisplay">FALSE</definedName>
    <definedName name="RiskUseDifferentSeedForEachSim">FALSE</definedName>
    <definedName name="RiskUseFixedSeed">TRUE</definedName>
    <definedName name="RiskUseMultipleCPUs">FALSE</definedName>
    <definedName name="rLocation">#REF!</definedName>
    <definedName name="rProjectNo">#REF!</definedName>
    <definedName name="rr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rWorkWeek">#REF!</definedName>
    <definedName name="Schedule2">#REF!</definedName>
    <definedName name="sd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g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dfgsd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fgsdg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d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ffff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fff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d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heet">#REF!</definedName>
    <definedName name="shift">#REF!</definedName>
    <definedName name="ssshhh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hhh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s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ssss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OP_DIMS">#REF!</definedName>
    <definedName name="top_dimsz">#REF!</definedName>
    <definedName name="total">#REF!</definedName>
    <definedName name="Trades">'[10]Sectional Listings'!$A$1:$A$38</definedName>
    <definedName name="Tramms1">#REF!</definedName>
    <definedName name="ttttttttt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tttttttttttttt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ttttttttttttttttttttttt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Tunnel">#REF!</definedName>
    <definedName name="uj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uj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vfasdzdv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eq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eq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D.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printall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ntallg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xc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c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x">[2]Estimate!#REF!</definedName>
    <definedName name="xxxxxx">[2]Estimate!#REF!</definedName>
    <definedName name="xxxxx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xxxxx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xxxxxxxxxxxx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xxxxxxxxxxxxxx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xxxxxxxxxxxxxxxxxxxxx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xx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yyyyy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yyyyyyy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yyyyyyyyyyyyyy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yyyyyyyyyyyyyyyyyyyyyy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yyyyyyyyyyyyyyyyyyyyyyyy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sez" hidden="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z" hidden="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 hidden="1">{#N/A,#N/A,FALSE,"SumD";#N/A,#N/A,FALSE,"ElecD";#N/A,#N/A,FALSE,"MechD";#N/A,#N/A,FALSE,"GeotD";#N/A,#N/A,FALSE,"PrcsD";#N/A,#N/A,FALSE,"TunnD";#N/A,#N/A,FALSE,"CivlD";#N/A,#N/A,FALSE,"NtwkD";#N/A,#N/A,FALSE,"EstgD";#N/A,#N/A,FALSE,"PEngD"}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8" i="1" l="1"/>
  <c r="F93" i="1"/>
  <c r="F92" i="1"/>
  <c r="F91" i="1"/>
  <c r="F100" i="1" s="1"/>
  <c r="C90" i="1"/>
  <c r="F90" i="1" s="1"/>
  <c r="C89" i="1"/>
  <c r="F89" i="1" s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C69" i="1"/>
  <c r="F69" i="1" s="1"/>
  <c r="F68" i="1"/>
  <c r="C66" i="1"/>
  <c r="F66" i="1" s="1"/>
  <c r="C65" i="1"/>
  <c r="F65" i="1" s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C47" i="1"/>
  <c r="F47" i="1" s="1"/>
  <c r="F46" i="1"/>
  <c r="F45" i="1"/>
  <c r="F44" i="1"/>
  <c r="F43" i="1"/>
  <c r="C42" i="1"/>
  <c r="F42" i="1" s="1"/>
  <c r="F41" i="1"/>
  <c r="C40" i="1"/>
  <c r="F40" i="1" s="1"/>
  <c r="C39" i="1"/>
  <c r="F39" i="1" s="1"/>
  <c r="F38" i="1"/>
  <c r="F37" i="1"/>
  <c r="F36" i="1"/>
  <c r="F35" i="1"/>
  <c r="F34" i="1"/>
  <c r="F30" i="1"/>
  <c r="F14" i="1"/>
  <c r="F12" i="1"/>
  <c r="F96" i="1" s="1"/>
  <c r="F31" i="1" l="1"/>
  <c r="F33" i="1" l="1"/>
  <c r="F32" i="1"/>
  <c r="F29" i="1" s="1"/>
  <c r="F99" i="1" s="1"/>
  <c r="F101" i="1" s="1"/>
  <c r="F102" i="1" l="1"/>
  <c r="F104" i="1" l="1"/>
</calcChain>
</file>

<file path=xl/sharedStrings.xml><?xml version="1.0" encoding="utf-8"?>
<sst xmlns="http://schemas.openxmlformats.org/spreadsheetml/2006/main" count="185" uniqueCount="135">
  <si>
    <t>Project:</t>
  </si>
  <si>
    <t>Date Submitted:</t>
  </si>
  <si>
    <t>TBC</t>
  </si>
  <si>
    <t>Client:</t>
  </si>
  <si>
    <t>MECL</t>
  </si>
  <si>
    <t>Retention allowance:</t>
  </si>
  <si>
    <t>Tender Nr:</t>
  </si>
  <si>
    <t>Project Start Date:</t>
  </si>
  <si>
    <t>Form of Contract:</t>
  </si>
  <si>
    <t>Project Finish Date:</t>
  </si>
  <si>
    <t>Item</t>
  </si>
  <si>
    <t>Description</t>
  </si>
  <si>
    <t>Qty</t>
  </si>
  <si>
    <t>Unit of Measure</t>
  </si>
  <si>
    <t>Rate</t>
  </si>
  <si>
    <t>Totals ex Vat</t>
  </si>
  <si>
    <t>Notes</t>
  </si>
  <si>
    <t>A</t>
  </si>
  <si>
    <t>WORKS INFORMATION – PRELIMINARIES</t>
  </si>
  <si>
    <t xml:space="preserve">Works Information, RAMS, Management, meetings </t>
  </si>
  <si>
    <t>Scaffolding to pods</t>
  </si>
  <si>
    <t xml:space="preserve">item </t>
  </si>
  <si>
    <t>B</t>
  </si>
  <si>
    <t>Excavations, groundworks &amp; subfloor</t>
  </si>
  <si>
    <t>All temporary roads into site and areas of works carried out by others.</t>
  </si>
  <si>
    <t xml:space="preserve">Item </t>
  </si>
  <si>
    <t>50mm sand blinding to surface of foundation slab</t>
  </si>
  <si>
    <t xml:space="preserve">Radon - membrane laid horizontal on sand blinding </t>
  </si>
  <si>
    <t>Formwork - to sides of foundations 250mm high</t>
  </si>
  <si>
    <t>Reinforcement - fabric mesh horizontal A252 in two layers (no allowance for laps)</t>
  </si>
  <si>
    <t>In-situ concrete - slab foundation 200mm thick poured on sand with light tamp finish.</t>
  </si>
  <si>
    <t>C</t>
  </si>
  <si>
    <t>Foul drainage below ground and soil stack</t>
  </si>
  <si>
    <t xml:space="preserve">Pipework - 110mm upvc horizontal pipes bends and fittings including all beds, surrounds, backfilling and compaction to form main foul run under slab for waste to 3 nr  WC's </t>
  </si>
  <si>
    <t xml:space="preserve">Soil stack </t>
  </si>
  <si>
    <t>By others</t>
  </si>
  <si>
    <t>Blockwork</t>
  </si>
  <si>
    <t>Quinlite 100mm insulation block to entire perimeter of inner leaf of external walls.</t>
  </si>
  <si>
    <t>M</t>
  </si>
  <si>
    <t>M2</t>
  </si>
  <si>
    <t>Closing cavities 150mm thick x 100mm deep with concrete block and DPM to all door and window reveals</t>
  </si>
  <si>
    <t xml:space="preserve">100mm damp proof course bedded in mortar with 150mm laps to outer leaf </t>
  </si>
  <si>
    <t>Supply and fix deep cill to front elevation to allow for Stoneer cladding m/e 1m</t>
  </si>
  <si>
    <t>Nr</t>
  </si>
  <si>
    <t>Supply and normal depth cill to rear elevation for Napp render finish.</t>
  </si>
  <si>
    <t>Supply and fix ESB box to rear wall of pod</t>
  </si>
  <si>
    <t xml:space="preserve">Insulation - 150mm thick full rigid cavity wall insulation </t>
  </si>
  <si>
    <t>Insulation - 100mm thick full rigid cavity wall insulation to party walls</t>
  </si>
  <si>
    <t>Insulation - 50mm thick insulation to back of cills</t>
  </si>
  <si>
    <t>Insulation - 50mm thick insulation at all window and door jambs</t>
  </si>
  <si>
    <t>D</t>
  </si>
  <si>
    <t>Roofing</t>
  </si>
  <si>
    <t>Noggins fixed between rafters</t>
  </si>
  <si>
    <t>120mm thick PIR Xtratherm insulation fixed between rafters.</t>
  </si>
  <si>
    <t>UPVC  fascia and soffit board fixed to ends and underside of rafters to rear of pods including proprietary soffit ventilation inserts to provide a min 25mm air gap</t>
  </si>
  <si>
    <t xml:space="preserve">M  </t>
  </si>
  <si>
    <t xml:space="preserve">UPVC half round gutter </t>
  </si>
  <si>
    <t>E</t>
  </si>
  <si>
    <t xml:space="preserve">Stone Cladding </t>
  </si>
  <si>
    <t>Supply and fix Blue Limestone stoneer cladding flats to front and 2 nr. end elevations including for all Ardex adhesive and grout.</t>
  </si>
  <si>
    <t>F</t>
  </si>
  <si>
    <t>Windows and External Doors</t>
  </si>
  <si>
    <t xml:space="preserve">Tripple glazed UPVC composite front door </t>
  </si>
  <si>
    <t>Tripple glazed UPVC casement window to shower room - opening</t>
  </si>
  <si>
    <t>Tripple glazed UPVC casement window to back of bedrooms - Opening</t>
  </si>
  <si>
    <t>Tripple glazed UPVC windows to front of pods - Fixed</t>
  </si>
  <si>
    <t>G</t>
  </si>
  <si>
    <t>Ceiling finishes</t>
  </si>
  <si>
    <t>Fix Pro Clima - Intello plus membrane to underside of rafters extended down adjoining walls including taping all joints prior to plaster.</t>
  </si>
  <si>
    <t>m2</t>
  </si>
  <si>
    <t xml:space="preserve">52.5mm insulated plasterboard fixed to underside of ceiling rafters </t>
  </si>
  <si>
    <t>H</t>
  </si>
  <si>
    <t>Floor Wall and Ceiling Finishes</t>
  </si>
  <si>
    <t>Napp external render with a scud, scratch &amp; smooth float finish to rear wall only. 3 coats</t>
  </si>
  <si>
    <t>Internal Finishes</t>
  </si>
  <si>
    <t>I</t>
  </si>
  <si>
    <t xml:space="preserve">Screeding </t>
  </si>
  <si>
    <t>120mm xtratherm floor PIR floor insulation with all joints taped</t>
  </si>
  <si>
    <t>100mm sand and cement screed to all internal floor areas</t>
  </si>
  <si>
    <t>J</t>
  </si>
  <si>
    <t xml:space="preserve">Carpentry </t>
  </si>
  <si>
    <t>100mm softwood skirting painted white</t>
  </si>
  <si>
    <t>18mm thick MDF window boards painted white N/E 200mm wide</t>
  </si>
  <si>
    <t>12mm waterproof laminate flooring to all bedrooms complete with 3mm thick superior silver underlay.  (Allow €25 m2 for supply of laminate and underlay)</t>
  </si>
  <si>
    <t>K</t>
  </si>
  <si>
    <t>Tiling</t>
  </si>
  <si>
    <t>30x60cm non slip floor tile to ensuite.  (allow €35 p/m2 for supply) contractor to allow for all edge trims, waterproof adhesive and waterproof grout.</t>
  </si>
  <si>
    <t>30x60mm wall tiles floor to ceiling height in all en-suites. (allow €35 p/m2 for supply) contractor to allow for all edge trims, waterproof adhesive and waterproof grout.</t>
  </si>
  <si>
    <t>L</t>
  </si>
  <si>
    <t>Mechanical &amp; Electrical installations</t>
  </si>
  <si>
    <t>See PC/Sums below</t>
  </si>
  <si>
    <t>Painting &amp; Decorating</t>
  </si>
  <si>
    <t>External paint to napp render - 3 coats of weather shield - back elevation only</t>
  </si>
  <si>
    <t>Internal walls - 3 coats of paint - 1 x primer, 1 x undercoat and 1 x finished Dulux acrylic eggshell.</t>
  </si>
  <si>
    <t>Internal ceilings - 3 coats of paint - 1 x primer, 1 x undercoat and 1 x finished Dulux acrylic eggshell.</t>
  </si>
  <si>
    <t>Internal doors - 3 coats of paint - 1 x primer, 1 x undercoat and 1 x finished white satinwood.</t>
  </si>
  <si>
    <t>Internal 4" skirting - 3 coats of paint - 1 x primer, 1 x undercoat and 1 x finished white satinwood.</t>
  </si>
  <si>
    <t>Internal window board - 3 coats of paint - 1 x primer, 1 x undercoat and 1 x finished white satinwood.  Not exceeding 200mm wide</t>
  </si>
  <si>
    <t>N</t>
  </si>
  <si>
    <t>PC Sum allowances</t>
  </si>
  <si>
    <t>Allowance for 8 PV panels to top of each pod roof</t>
  </si>
  <si>
    <t>PC/Sum</t>
  </si>
  <si>
    <t>Allow PC/Sum of €3,000 per unit for the mechanical and electrical installation including for all sanitary ware, showers, extract fans, electric shower, water heater, switches, sockets, lights etc.</t>
  </si>
  <si>
    <t xml:space="preserve">SUMMARY </t>
  </si>
  <si>
    <t>Totals</t>
  </si>
  <si>
    <t>Prelims</t>
  </si>
  <si>
    <t xml:space="preserve">Building works </t>
  </si>
  <si>
    <t>Contractor PC Sum allowance</t>
  </si>
  <si>
    <t xml:space="preserve">TENDER TOTAL FOR 3 BED POD BUILDING 1 (Excl 13.5% VAT) </t>
  </si>
  <si>
    <t xml:space="preserve">TENDER TOTAL FOR 3 BED POD BUILDING 2 (Excl 13.5% VAT) </t>
  </si>
  <si>
    <t xml:space="preserve">TENDER TOTAL FOR 2 x 3 BED POD BUILDINGS 1 &amp; 2 (Excl 13.5% VAT) </t>
  </si>
  <si>
    <t>Lightweight gypsum plaster to all internal walls including all stop, angle and expansion beads.</t>
  </si>
  <si>
    <t>Lightweight gypsum plaster to all internal ceilings including all stop, angle and expansion beads.</t>
  </si>
  <si>
    <t>Biddy's Pod accommodation and carparking facilities</t>
  </si>
  <si>
    <t>Excavating for foundations to reduced level carried out by others</t>
  </si>
  <si>
    <t>Hardcore material or similar depositing and compacting in layers to make up levels not exceeding 150mm thick to level bottom of foundation slab</t>
  </si>
  <si>
    <t>Main foul and surface water drains by others</t>
  </si>
  <si>
    <t>Pipework's - 50mm upvc pipes, bends and fittings including all beds and surrounds, backfilling's and compaction for connection to 110mm pipe for shower and sink waste</t>
  </si>
  <si>
    <t>Pipework - 110mm upvc vertical pipe, bends and fittings to form soil stack for main foul run fixed to side of block wall n/e 3000mm</t>
  </si>
  <si>
    <t>Solid concrete load bearing blocks, stretcher bond in mortar 100mm thick, 150mm cavity &amp; 100mm thick (cavity external walls) Including for all lintols, S/S ties, mortar etc.</t>
  </si>
  <si>
    <t>Solid concrete load bearing blocks, stretcher bond in mortar 100mm thick, 100mm cavity &amp; 100mm thick (cavity party walls) including for all lintols, S/S ties, mortar etc.</t>
  </si>
  <si>
    <t xml:space="preserve">Solid concrete single wall 100mm, stretcher bond in mortar 100mm internal party walls </t>
  </si>
  <si>
    <t>Vertical wall plate 100x75mm tanalised softwood, fixed with restraining straps@ 1.8m c/c's, including all fixings required.</t>
  </si>
  <si>
    <t>175x50mm tanalised softwood rafters fixed to wall plates. n/e 4.5m long</t>
  </si>
  <si>
    <t>18mm thick marine plywood lay with long edges running across rafters with end joint to be central to rafter and sheets staggered fixed with galvanised 60mm screw fixings.</t>
  </si>
  <si>
    <t xml:space="preserve">UPVC Trochal sheeting roof membraned laid to manufactures instructions complete with all edge trims </t>
  </si>
  <si>
    <t xml:space="preserve">UPVC 68mm dia. black down pipe fixed with proprietary brackets and swan necks if required n/e 3m </t>
  </si>
  <si>
    <t>External finishes</t>
  </si>
  <si>
    <t>Splatter dash scud wall with one scratch coat to all sides.  (Stone cladding to front and 2 sides)</t>
  </si>
  <si>
    <t>Splatter dash scud wall with one sand and cement coat to seal all internal block walls prior to skim finish.</t>
  </si>
  <si>
    <t>Supply and fix standard prefinished sliding barn door complete with running rails, fixings and ironmongery to ensuite door.  (Allow €200 per door inc. fixings for supply).  Note: reveals of block wall to be plaster finished with corner beads.  No softwood frames.</t>
  </si>
  <si>
    <r>
      <rPr>
        <b/>
        <sz val="12"/>
        <color theme="1"/>
        <rFont val="Calibri"/>
        <family val="2"/>
        <scheme val="minor"/>
      </rPr>
      <t>Tender Price for 2 x 3 bed Glamping units</t>
    </r>
    <r>
      <rPr>
        <sz val="12"/>
        <color theme="1"/>
        <rFont val="Calibri"/>
        <family val="2"/>
        <scheme val="minor"/>
      </rPr>
      <t xml:space="preserve">
</t>
    </r>
  </si>
  <si>
    <t>TENDER SUMMARY</t>
  </si>
  <si>
    <r>
      <t>MECL-BCPOD-2026-01</t>
    </r>
    <r>
      <rPr>
        <sz val="11"/>
        <color theme="1"/>
        <rFont val="Calibri"/>
        <family val="2"/>
        <scheme val="minor"/>
      </rPr>
      <t>.</t>
    </r>
  </si>
  <si>
    <t>Short Public Works Contract (PW-CF6)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</si>
</sst>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€-83C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1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2" fillId="2" borderId="1" xfId="2" applyFont="1" applyFill="1" applyBorder="1"/>
    <xf numFmtId="49" fontId="3" fillId="0" borderId="2" xfId="2" applyNumberFormat="1" applyFont="1" applyBorder="1"/>
    <xf numFmtId="0" fontId="2" fillId="2" borderId="3" xfId="2" applyFont="1" applyFill="1" applyBorder="1" applyAlignment="1">
      <alignment horizontal="left"/>
    </xf>
    <xf numFmtId="14" fontId="3" fillId="0" borderId="2" xfId="2" applyNumberFormat="1" applyFont="1" applyBorder="1" applyAlignment="1">
      <alignment horizontal="left"/>
    </xf>
    <xf numFmtId="0" fontId="1" fillId="0" borderId="0" xfId="2"/>
    <xf numFmtId="0" fontId="2" fillId="2" borderId="4" xfId="2" applyFont="1" applyFill="1" applyBorder="1"/>
    <xf numFmtId="0" fontId="3" fillId="0" borderId="5" xfId="2" applyFont="1" applyBorder="1"/>
    <xf numFmtId="0" fontId="2" fillId="2" borderId="6" xfId="2" applyFont="1" applyFill="1" applyBorder="1" applyAlignment="1">
      <alignment horizontal="left"/>
    </xf>
    <xf numFmtId="0" fontId="2" fillId="2" borderId="7" xfId="2" applyFont="1" applyFill="1" applyBorder="1"/>
    <xf numFmtId="0" fontId="3" fillId="0" borderId="8" xfId="2" applyFont="1" applyBorder="1"/>
    <xf numFmtId="0" fontId="2" fillId="2" borderId="9" xfId="2" applyFont="1" applyFill="1" applyBorder="1" applyAlignment="1">
      <alignment horizontal="left"/>
    </xf>
    <xf numFmtId="0" fontId="3" fillId="0" borderId="0" xfId="2" applyFont="1"/>
    <xf numFmtId="49" fontId="3" fillId="0" borderId="0" xfId="2" applyNumberFormat="1" applyFont="1"/>
    <xf numFmtId="0" fontId="3" fillId="0" borderId="0" xfId="2" applyFont="1" applyAlignment="1">
      <alignment horizontal="center"/>
    </xf>
    <xf numFmtId="44" fontId="3" fillId="0" borderId="0" xfId="2" applyNumberFormat="1" applyFont="1"/>
    <xf numFmtId="0" fontId="2" fillId="0" borderId="0" xfId="2" applyFont="1" applyAlignment="1">
      <alignment vertical="center"/>
    </xf>
    <xf numFmtId="0" fontId="1" fillId="0" borderId="22" xfId="2" applyBorder="1"/>
    <xf numFmtId="0" fontId="5" fillId="4" borderId="23" xfId="2" applyFont="1" applyFill="1" applyBorder="1" applyAlignment="1">
      <alignment horizontal="center" vertical="center" wrapText="1"/>
    </xf>
    <xf numFmtId="0" fontId="5" fillId="4" borderId="23" xfId="2" applyFont="1" applyFill="1" applyBorder="1" applyAlignment="1">
      <alignment vertical="center" wrapText="1"/>
    </xf>
    <xf numFmtId="0" fontId="5" fillId="4" borderId="24" xfId="2" applyFont="1" applyFill="1" applyBorder="1" applyAlignment="1">
      <alignment vertical="center" wrapText="1"/>
    </xf>
    <xf numFmtId="164" fontId="5" fillId="4" borderId="24" xfId="1" applyNumberFormat="1" applyFont="1" applyFill="1" applyBorder="1" applyAlignment="1">
      <alignment vertical="center" wrapText="1"/>
    </xf>
    <xf numFmtId="0" fontId="1" fillId="0" borderId="23" xfId="2" applyBorder="1"/>
    <xf numFmtId="0" fontId="3" fillId="0" borderId="23" xfId="2" applyFont="1" applyBorder="1" applyAlignment="1">
      <alignment horizontal="center" vertical="center" wrapText="1"/>
    </xf>
    <xf numFmtId="49" fontId="3" fillId="0" borderId="23" xfId="2" applyNumberFormat="1" applyFont="1" applyBorder="1" applyAlignment="1">
      <alignment horizontal="justify" vertical="center" wrapText="1"/>
    </xf>
    <xf numFmtId="43" fontId="3" fillId="0" borderId="23" xfId="1" applyFont="1" applyBorder="1" applyAlignment="1">
      <alignment horizontal="center" vertical="center" wrapText="1"/>
    </xf>
    <xf numFmtId="43" fontId="3" fillId="0" borderId="25" xfId="1" applyFont="1" applyBorder="1" applyAlignment="1">
      <alignment vertical="center" wrapText="1"/>
    </xf>
    <xf numFmtId="44" fontId="1" fillId="0" borderId="23" xfId="2" applyNumberFormat="1" applyBorder="1"/>
    <xf numFmtId="49" fontId="3" fillId="0" borderId="25" xfId="2" applyNumberFormat="1" applyFont="1" applyBorder="1" applyAlignment="1">
      <alignment horizontal="justify" vertical="center" wrapText="1"/>
    </xf>
    <xf numFmtId="43" fontId="3" fillId="0" borderId="24" xfId="1" applyFont="1" applyBorder="1" applyAlignment="1">
      <alignment vertical="center" wrapText="1"/>
    </xf>
    <xf numFmtId="0" fontId="5" fillId="2" borderId="23" xfId="2" applyFont="1" applyFill="1" applyBorder="1" applyAlignment="1">
      <alignment horizontal="center" vertical="center" wrapText="1"/>
    </xf>
    <xf numFmtId="0" fontId="5" fillId="2" borderId="25" xfId="2" applyFont="1" applyFill="1" applyBorder="1" applyAlignment="1">
      <alignment vertical="center" wrapText="1"/>
    </xf>
    <xf numFmtId="0" fontId="5" fillId="2" borderId="23" xfId="2" applyFont="1" applyFill="1" applyBorder="1" applyAlignment="1">
      <alignment vertical="center" wrapText="1"/>
    </xf>
    <xf numFmtId="164" fontId="5" fillId="2" borderId="24" xfId="1" applyNumberFormat="1" applyFont="1" applyFill="1" applyBorder="1" applyAlignment="1">
      <alignment vertical="center" wrapText="1"/>
    </xf>
    <xf numFmtId="0" fontId="7" fillId="0" borderId="23" xfId="2" applyFont="1" applyBorder="1" applyAlignment="1">
      <alignment vertical="center" wrapText="1"/>
    </xf>
    <xf numFmtId="0" fontId="7" fillId="0" borderId="23" xfId="2" applyFont="1" applyBorder="1" applyAlignment="1">
      <alignment horizontal="center" vertical="center" wrapText="1"/>
    </xf>
    <xf numFmtId="164" fontId="3" fillId="0" borderId="25" xfId="2" applyNumberFormat="1" applyFont="1" applyBorder="1" applyAlignment="1">
      <alignment horizontal="right" vertical="center" wrapText="1"/>
    </xf>
    <xf numFmtId="0" fontId="2" fillId="0" borderId="23" xfId="2" applyFont="1" applyBorder="1" applyAlignment="1">
      <alignment horizontal="center" vertical="center" wrapText="1"/>
    </xf>
    <xf numFmtId="0" fontId="8" fillId="0" borderId="23" xfId="2" applyFont="1" applyBorder="1" applyAlignment="1">
      <alignment vertical="center" wrapText="1"/>
    </xf>
    <xf numFmtId="0" fontId="2" fillId="2" borderId="23" xfId="2" applyFont="1" applyFill="1" applyBorder="1" applyAlignment="1">
      <alignment horizontal="center" vertical="center" wrapText="1"/>
    </xf>
    <xf numFmtId="0" fontId="8" fillId="2" borderId="23" xfId="2" applyFont="1" applyFill="1" applyBorder="1" applyAlignment="1">
      <alignment vertical="center" wrapText="1"/>
    </xf>
    <xf numFmtId="0" fontId="7" fillId="2" borderId="23" xfId="2" applyFont="1" applyFill="1" applyBorder="1" applyAlignment="1">
      <alignment horizontal="center" vertical="center" wrapText="1"/>
    </xf>
    <xf numFmtId="0" fontId="3" fillId="2" borderId="23" xfId="2" applyFont="1" applyFill="1" applyBorder="1" applyAlignment="1">
      <alignment horizontal="center" vertical="center" wrapText="1"/>
    </xf>
    <xf numFmtId="43" fontId="3" fillId="2" borderId="23" xfId="1" applyFont="1" applyFill="1" applyBorder="1" applyAlignment="1">
      <alignment horizontal="center" vertical="center" wrapText="1"/>
    </xf>
    <xf numFmtId="164" fontId="3" fillId="2" borderId="25" xfId="2" applyNumberFormat="1" applyFont="1" applyFill="1" applyBorder="1" applyAlignment="1">
      <alignment horizontal="right" vertical="center" wrapText="1"/>
    </xf>
    <xf numFmtId="0" fontId="9" fillId="2" borderId="23" xfId="2" applyFont="1" applyFill="1" applyBorder="1" applyAlignment="1">
      <alignment vertical="center" wrapText="1"/>
    </xf>
    <xf numFmtId="0" fontId="3" fillId="4" borderId="23" xfId="2" applyFont="1" applyFill="1" applyBorder="1" applyAlignment="1">
      <alignment horizontal="center" vertical="center" wrapText="1"/>
    </xf>
    <xf numFmtId="0" fontId="2" fillId="4" borderId="25" xfId="2" applyFont="1" applyFill="1" applyBorder="1" applyAlignment="1">
      <alignment vertical="center" wrapText="1"/>
    </xf>
    <xf numFmtId="43" fontId="5" fillId="4" borderId="24" xfId="1" applyFont="1" applyFill="1" applyBorder="1" applyAlignment="1">
      <alignment vertical="center" wrapText="1"/>
    </xf>
    <xf numFmtId="164" fontId="3" fillId="0" borderId="25" xfId="2" applyNumberFormat="1" applyFont="1" applyBorder="1" applyAlignment="1">
      <alignment vertical="center" wrapText="1"/>
    </xf>
    <xf numFmtId="164" fontId="1" fillId="0" borderId="23" xfId="2" applyNumberFormat="1" applyBorder="1"/>
    <xf numFmtId="164" fontId="3" fillId="0" borderId="0" xfId="2" applyNumberFormat="1" applyFont="1"/>
    <xf numFmtId="0" fontId="2" fillId="4" borderId="23" xfId="2" applyFont="1" applyFill="1" applyBorder="1" applyAlignment="1">
      <alignment horizontal="center" vertical="center" wrapText="1"/>
    </xf>
    <xf numFmtId="0" fontId="2" fillId="4" borderId="26" xfId="2" applyFont="1" applyFill="1" applyBorder="1" applyAlignment="1">
      <alignment horizontal="left" vertical="center" wrapText="1"/>
    </xf>
    <xf numFmtId="164" fontId="2" fillId="4" borderId="23" xfId="2" applyNumberFormat="1" applyFont="1" applyFill="1" applyBorder="1" applyAlignment="1">
      <alignment horizontal="center" vertical="center" wrapText="1"/>
    </xf>
    <xf numFmtId="49" fontId="3" fillId="0" borderId="29" xfId="2" applyNumberFormat="1" applyFont="1" applyBorder="1" applyAlignment="1">
      <alignment horizontal="left" vertical="center" wrapText="1"/>
    </xf>
    <xf numFmtId="164" fontId="3" fillId="0" borderId="23" xfId="1" applyNumberFormat="1" applyFont="1" applyBorder="1" applyAlignment="1">
      <alignment vertical="center" wrapText="1"/>
    </xf>
    <xf numFmtId="164" fontId="3" fillId="0" borderId="30" xfId="2" applyNumberFormat="1" applyFont="1" applyBorder="1" applyAlignment="1">
      <alignment vertical="center" wrapText="1"/>
    </xf>
    <xf numFmtId="49" fontId="3" fillId="0" borderId="33" xfId="2" applyNumberFormat="1" applyFont="1" applyBorder="1" applyAlignment="1">
      <alignment horizontal="left" vertical="center" wrapText="1"/>
    </xf>
    <xf numFmtId="49" fontId="3" fillId="0" borderId="26" xfId="2" applyNumberFormat="1" applyFont="1" applyBorder="1" applyAlignment="1">
      <alignment horizontal="left" vertical="center" wrapText="1"/>
    </xf>
    <xf numFmtId="164" fontId="3" fillId="0" borderId="23" xfId="2" applyNumberFormat="1" applyFont="1" applyBorder="1" applyAlignment="1">
      <alignment vertical="center" wrapText="1"/>
    </xf>
    <xf numFmtId="0" fontId="3" fillId="5" borderId="37" xfId="2" applyFont="1" applyFill="1" applyBorder="1" applyAlignment="1">
      <alignment vertical="center" wrapText="1"/>
    </xf>
    <xf numFmtId="49" fontId="10" fillId="5" borderId="39" xfId="2" applyNumberFormat="1" applyFont="1" applyFill="1" applyBorder="1" applyAlignment="1">
      <alignment horizontal="right" vertical="center" wrapText="1"/>
    </xf>
    <xf numFmtId="164" fontId="10" fillId="5" borderId="41" xfId="2" applyNumberFormat="1" applyFont="1" applyFill="1" applyBorder="1" applyAlignment="1">
      <alignment vertical="center" wrapText="1"/>
    </xf>
    <xf numFmtId="0" fontId="7" fillId="0" borderId="0" xfId="3" applyFont="1" applyAlignment="1">
      <alignment vertical="center"/>
    </xf>
    <xf numFmtId="3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49" fontId="12" fillId="5" borderId="39" xfId="2" applyNumberFormat="1" applyFont="1" applyFill="1" applyBorder="1" applyAlignment="1">
      <alignment horizontal="right" vertical="center" wrapText="1"/>
    </xf>
    <xf numFmtId="164" fontId="12" fillId="5" borderId="41" xfId="2" applyNumberFormat="1" applyFont="1" applyFill="1" applyBorder="1" applyAlignment="1">
      <alignment vertical="center" wrapText="1"/>
    </xf>
    <xf numFmtId="0" fontId="11" fillId="0" borderId="0" xfId="3" applyAlignment="1">
      <alignment vertical="center"/>
    </xf>
    <xf numFmtId="3" fontId="11" fillId="0" borderId="0" xfId="3" applyNumberFormat="1" applyAlignment="1">
      <alignment horizontal="center" vertical="center"/>
    </xf>
    <xf numFmtId="9" fontId="11" fillId="0" borderId="0" xfId="4" applyFont="1" applyFill="1" applyAlignment="1">
      <alignment horizontal="center" vertical="center"/>
    </xf>
    <xf numFmtId="164" fontId="10" fillId="0" borderId="42" xfId="2" applyNumberFormat="1" applyFont="1" applyBorder="1"/>
    <xf numFmtId="164" fontId="12" fillId="0" borderId="42" xfId="2" applyNumberFormat="1" applyFont="1" applyBorder="1"/>
    <xf numFmtId="0" fontId="0" fillId="0" borderId="23" xfId="2" applyFont="1" applyBorder="1"/>
    <xf numFmtId="49" fontId="12" fillId="5" borderId="38" xfId="2" applyNumberFormat="1" applyFont="1" applyFill="1" applyBorder="1" applyAlignment="1">
      <alignment horizontal="right" vertical="center" wrapText="1"/>
    </xf>
    <xf numFmtId="49" fontId="12" fillId="5" borderId="39" xfId="2" applyNumberFormat="1" applyFont="1" applyFill="1" applyBorder="1" applyAlignment="1">
      <alignment horizontal="right" vertical="center" wrapText="1"/>
    </xf>
    <xf numFmtId="49" fontId="12" fillId="5" borderId="40" xfId="2" applyNumberFormat="1" applyFont="1" applyFill="1" applyBorder="1" applyAlignment="1">
      <alignment horizontal="right" vertical="center" wrapText="1"/>
    </xf>
    <xf numFmtId="44" fontId="5" fillId="3" borderId="19" xfId="2" applyNumberFormat="1" applyFont="1" applyFill="1" applyBorder="1" applyAlignment="1">
      <alignment horizontal="center" vertical="center" wrapText="1"/>
    </xf>
    <xf numFmtId="44" fontId="5" fillId="3" borderId="21" xfId="2" applyNumberFormat="1" applyFont="1" applyFill="1" applyBorder="1" applyAlignment="1">
      <alignment horizontal="center" vertical="center" wrapText="1"/>
    </xf>
    <xf numFmtId="0" fontId="2" fillId="4" borderId="25" xfId="2" applyFont="1" applyFill="1" applyBorder="1" applyAlignment="1">
      <alignment horizontal="left" vertical="center" wrapText="1"/>
    </xf>
    <xf numFmtId="0" fontId="2" fillId="4" borderId="24" xfId="2" applyFont="1" applyFill="1" applyBorder="1" applyAlignment="1">
      <alignment horizontal="left" vertical="center" wrapText="1"/>
    </xf>
    <xf numFmtId="0" fontId="2" fillId="4" borderId="26" xfId="2" applyFont="1" applyFill="1" applyBorder="1" applyAlignment="1">
      <alignment horizontal="left" vertical="center" wrapText="1"/>
    </xf>
    <xf numFmtId="0" fontId="3" fillId="0" borderId="23" xfId="2" applyFont="1" applyBorder="1" applyAlignment="1">
      <alignment horizontal="center" vertical="center" wrapText="1"/>
    </xf>
    <xf numFmtId="49" fontId="3" fillId="0" borderId="27" xfId="2" applyNumberFormat="1" applyFont="1" applyBorder="1" applyAlignment="1">
      <alignment horizontal="left" vertical="center" wrapText="1"/>
    </xf>
    <xf numFmtId="49" fontId="3" fillId="0" borderId="28" xfId="2" applyNumberFormat="1" applyFont="1" applyBorder="1" applyAlignment="1">
      <alignment horizontal="left" vertical="center" wrapText="1"/>
    </xf>
    <xf numFmtId="49" fontId="3" fillId="0" borderId="29" xfId="2" applyNumberFormat="1" applyFont="1" applyBorder="1" applyAlignment="1">
      <alignment horizontal="left" vertical="center" wrapText="1"/>
    </xf>
    <xf numFmtId="49" fontId="3" fillId="0" borderId="31" xfId="2" applyNumberFormat="1" applyFont="1" applyBorder="1" applyAlignment="1">
      <alignment horizontal="left" vertical="center" wrapText="1"/>
    </xf>
    <xf numFmtId="49" fontId="3" fillId="0" borderId="32" xfId="2" applyNumberFormat="1" applyFont="1" applyBorder="1" applyAlignment="1">
      <alignment horizontal="left" vertical="center" wrapText="1"/>
    </xf>
    <xf numFmtId="49" fontId="3" fillId="0" borderId="33" xfId="2" applyNumberFormat="1" applyFont="1" applyBorder="1" applyAlignment="1">
      <alignment horizontal="left" vertical="center" wrapText="1"/>
    </xf>
    <xf numFmtId="164" fontId="3" fillId="0" borderId="23" xfId="1" applyNumberFormat="1" applyFont="1" applyBorder="1" applyAlignment="1">
      <alignment vertical="center" wrapText="1"/>
    </xf>
    <xf numFmtId="43" fontId="3" fillId="0" borderId="23" xfId="1" applyFont="1" applyBorder="1" applyAlignment="1">
      <alignment vertical="center" wrapText="1"/>
    </xf>
    <xf numFmtId="164" fontId="3" fillId="0" borderId="30" xfId="2" applyNumberFormat="1" applyFont="1" applyBorder="1" applyAlignment="1">
      <alignment vertical="center" wrapText="1"/>
    </xf>
    <xf numFmtId="164" fontId="3" fillId="0" borderId="22" xfId="2" applyNumberFormat="1" applyFont="1" applyBorder="1" applyAlignment="1">
      <alignment vertical="center" wrapText="1"/>
    </xf>
    <xf numFmtId="49" fontId="3" fillId="0" borderId="25" xfId="2" applyNumberFormat="1" applyFont="1" applyBorder="1" applyAlignment="1">
      <alignment horizontal="left" vertical="center" wrapText="1"/>
    </xf>
    <xf numFmtId="49" fontId="3" fillId="0" borderId="24" xfId="2" applyNumberFormat="1" applyFont="1" applyBorder="1" applyAlignment="1">
      <alignment horizontal="left" vertical="center" wrapText="1"/>
    </xf>
    <xf numFmtId="49" fontId="3" fillId="0" borderId="26" xfId="2" applyNumberFormat="1" applyFont="1" applyBorder="1" applyAlignment="1">
      <alignment horizontal="left" vertical="center" wrapText="1"/>
    </xf>
    <xf numFmtId="49" fontId="3" fillId="0" borderId="34" xfId="2" applyNumberFormat="1" applyFont="1" applyBorder="1" applyAlignment="1">
      <alignment horizontal="left" vertical="center" wrapText="1"/>
    </xf>
    <xf numFmtId="49" fontId="3" fillId="0" borderId="35" xfId="2" applyNumberFormat="1" applyFont="1" applyBorder="1" applyAlignment="1">
      <alignment horizontal="left" vertical="center" wrapText="1"/>
    </xf>
    <xf numFmtId="49" fontId="3" fillId="0" borderId="36" xfId="2" applyNumberFormat="1" applyFont="1" applyBorder="1" applyAlignment="1">
      <alignment horizontal="left" vertical="center" wrapText="1"/>
    </xf>
    <xf numFmtId="49" fontId="10" fillId="5" borderId="38" xfId="2" applyNumberFormat="1" applyFont="1" applyFill="1" applyBorder="1" applyAlignment="1">
      <alignment horizontal="right" vertical="center" wrapText="1"/>
    </xf>
    <xf numFmtId="49" fontId="10" fillId="5" borderId="39" xfId="2" applyNumberFormat="1" applyFont="1" applyFill="1" applyBorder="1" applyAlignment="1">
      <alignment horizontal="right" vertical="center" wrapText="1"/>
    </xf>
    <xf numFmtId="49" fontId="10" fillId="5" borderId="40" xfId="2" applyNumberFormat="1" applyFont="1" applyFill="1" applyBorder="1" applyAlignment="1">
      <alignment horizontal="right" vertical="center" wrapText="1"/>
    </xf>
    <xf numFmtId="0" fontId="3" fillId="0" borderId="12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3" fillId="0" borderId="15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17" xfId="2" applyFont="1" applyBorder="1" applyAlignment="1">
      <alignment horizontal="center" wrapText="1"/>
    </xf>
    <xf numFmtId="0" fontId="5" fillId="3" borderId="18" xfId="2" applyFont="1" applyFill="1" applyBorder="1" applyAlignment="1">
      <alignment horizontal="center" vertical="center" wrapText="1"/>
    </xf>
    <xf numFmtId="0" fontId="5" fillId="3" borderId="20" xfId="2" applyFont="1" applyFill="1" applyBorder="1" applyAlignment="1">
      <alignment horizontal="center" vertical="center" wrapText="1"/>
    </xf>
    <xf numFmtId="49" fontId="5" fillId="3" borderId="19" xfId="2" applyNumberFormat="1" applyFont="1" applyFill="1" applyBorder="1" applyAlignment="1">
      <alignment horizontal="center" vertical="center" wrapText="1"/>
    </xf>
    <xf numFmtId="49" fontId="5" fillId="3" borderId="21" xfId="2" applyNumberFormat="1" applyFont="1" applyFill="1" applyBorder="1" applyAlignment="1">
      <alignment horizontal="center" vertical="center" wrapText="1"/>
    </xf>
    <xf numFmtId="0" fontId="5" fillId="3" borderId="19" xfId="2" applyFont="1" applyFill="1" applyBorder="1" applyAlignment="1">
      <alignment horizontal="center" vertical="center" wrapText="1"/>
    </xf>
    <xf numFmtId="0" fontId="5" fillId="3" borderId="21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left"/>
    </xf>
    <xf numFmtId="0" fontId="2" fillId="2" borderId="6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/>
    </xf>
    <xf numFmtId="0" fontId="3" fillId="0" borderId="0" xfId="2" applyFont="1" applyAlignment="1">
      <alignment horizontal="center"/>
    </xf>
  </cellXfs>
  <cellStyles count="5">
    <cellStyle name="Comma" xfId="1" builtinId="3"/>
    <cellStyle name="Normal" xfId="0" builtinId="0"/>
    <cellStyle name="Normal 2 2" xfId="3" xr:uid="{998BDAC2-D49E-4307-855F-224BA92CB583}"/>
    <cellStyle name="Normal 4 2" xfId="2" xr:uid="{C94CC39C-E084-43E6-8844-09037A6DFC5B}"/>
    <cellStyle name="Percent 2" xfId="4" xr:uid="{B6D78B19-7E5E-4190-A9D4-E82FE65ADB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Est/Projects/Water/Bechtel%20Archive/Bid99/Kuwait/FINAL%20SUMMARY%20SHEETS/Estimate%20Review%20Document_12th%20April%202000.xls" TargetMode="External"/><Relationship Id="rId1" Type="http://schemas.openxmlformats.org/officeDocument/2006/relationships/externalLinkPath" Target="/Est/Projects/Water/Bechtel%20Archive/Bid99/Kuwait/FINAL%20SUMMARY%20SHEETS/Estimate%20Review%20Document_12th%20April%202000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HIELDHL/DLDMECH2.XLS" TargetMode="External"/><Relationship Id="rId1" Type="http://schemas.openxmlformats.org/officeDocument/2006/relationships/externalLinkPath" Target="/SHIELDHL/DLDMECH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WINDOWS/TEMP/DeltaDistrib-Equip1.xls" TargetMode="External"/><Relationship Id="rId1" Type="http://schemas.openxmlformats.org/officeDocument/2006/relationships/externalLinkPath" Target="/WINDOWS/TEMP/DeltaDistrib-Equip1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04%20ZR%20(15-09)/06%20PIA%20Price%20(Sept)/01%20Pricing/07%20ZR%20Combined%20Pricing%20-%20%20CURRENT.xls" TargetMode="External"/><Relationship Id="rId1" Type="http://schemas.openxmlformats.org/officeDocument/2006/relationships/externalLinkPath" Target="/04%20ZR%20(15-09)/06%20PIA%20Price%20(Sept)/01%20Pricing/07%20ZR%20Combined%20Pricing%20-%20%20CURREN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fiwfc020001\dept_data\Projects%20Business%20Data\Delivery\SMEP\BUF%20AA\Bottom-up%20Forecast\Tranche%203%20(Future)\Desktop%20Stations\Willesden%20Green\Willesden%20Green%20-%20Scope%20and%20Price%20Schedule%20Jun%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_3365%20TCR\Valuations\LIZJ\D136\SIT01006\VOWD\VOWDP5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Jackson%20Rowe/Projects/Tube%20Lines/JR1-1127%20Bounds%20Green/7.5.3%2095%25%20Design%20Review%20Issue/95%25%20Estimate/queries%20060105.xls" TargetMode="External"/><Relationship Id="rId1" Type="http://schemas.openxmlformats.org/officeDocument/2006/relationships/externalLinkPath" Target="/Jackson%20Rowe/Projects/Tube%20Lines/JR1-1127%20Bounds%20Green/7.5.3%2095%25%20Design%20Review%20Issue/95%25%20Estimate/queries%20060105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Est/Projects/Water/Bechtel%20Active/Bid%202000/Camp%20Creek/LSTK%20Bid/Directs/Civils/CURRENT%20ESTIMATES/Camp%20Creek%20WRF%20-%20Civils%20-%2001%20Feb%2001%20-%20HOEU.xls" TargetMode="External"/><Relationship Id="rId1" Type="http://schemas.openxmlformats.org/officeDocument/2006/relationships/externalLinkPath" Target="/Est/Projects/Water/Bechtel%20Active/Bid%202000/Camp%20Creek/LSTK%20Bid/Directs/Civils/CURRENT%20ESTIMATES/Camp%20Creek%20WRF%20-%20Civils%20-%2001%20Feb%2001%20-%20HOEU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fiwfc020001\dept_data\Projects%20Business%20Data\Commercial\Cost\Barnabe\Excel%20Templates\Tube_Lines_Spread%20Straigh%20Line%20based%20on%20Work%20Days%20and%20Holiday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lfiwfc020001\dept_data\Projects%20Business%20Data\Delivery\SMEP\SMEP%20Project%20Controls\SMEP%20-%20Kevin%20Lilley%20Estimates\BUF%202005\Hounslow%20Cent%20R1%2006-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 (EPC)"/>
      <sheetName val="Summary (Total)"/>
      <sheetName val="Civil Directs_TOTAL"/>
      <sheetName val="Mech Directs_TOTAL"/>
      <sheetName val="Elec Directs_TOTAL"/>
      <sheetName val="Indirects"/>
      <sheetName val="Closing Costs"/>
      <sheetName val="Escalation &amp; Buyout"/>
      <sheetName val="Risk"/>
      <sheetName val="Insurance and Bonds"/>
      <sheetName val="Detail of Indirects"/>
      <sheetName val="SUPERVISION"/>
      <sheetName val="Project vehicles"/>
      <sheetName val="Admin Expenses"/>
      <sheetName val="Safety,security"/>
      <sheetName val="offices,yards"/>
      <sheetName val="office expenses"/>
      <sheetName val="Small tools"/>
      <sheetName val="Camp"/>
      <sheetName val="Support facilities"/>
      <sheetName val="final clean up"/>
      <sheetName val="equipment"/>
      <sheetName val="technical services"/>
      <sheetName val="Subsistence"/>
      <sheetName val="design office"/>
      <sheetName val="design office distribs"/>
      <sheetName val="Supervision office distribs"/>
      <sheetName val="Operations costs"/>
      <sheetName val="Employ Requi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BECHTEL WATER - CONTINGENCY/ RISK SUMMARY FORM</v>
          </cell>
        </row>
        <row r="3">
          <cell r="A3" t="str">
            <v>PROJECT TITLE         : SULAIBIYA WASTEWATER PROJECT</v>
          </cell>
          <cell r="I3" t="str">
            <v xml:space="preserve"> BASE ESTIMATE</v>
          </cell>
          <cell r="J3">
            <v>76000000</v>
          </cell>
        </row>
        <row r="4">
          <cell r="A4" t="str">
            <v>PROJECT NUMBER     :</v>
          </cell>
          <cell r="I4" t="str">
            <v>BASE ESTIMATE ACCURACY</v>
          </cell>
          <cell r="J4">
            <v>9.9965242237267424E-2</v>
          </cell>
        </row>
        <row r="6">
          <cell r="E6" t="str">
            <v xml:space="preserve"> Cost Impacts (KWD '000s)</v>
          </cell>
        </row>
        <row r="7">
          <cell r="A7" t="str">
            <v>ID No</v>
          </cell>
          <cell r="B7" t="str">
            <v>Risk description</v>
          </cell>
          <cell r="C7" t="str">
            <v>Risk Owner (JV/SPC)</v>
          </cell>
          <cell r="D7" t="str">
            <v>Probability of Occurrence</v>
          </cell>
          <cell r="E7" t="str">
            <v>Optimistic</v>
          </cell>
          <cell r="F7" t="str">
            <v>Most Likely</v>
          </cell>
          <cell r="G7" t="str">
            <v>Pessimistic</v>
          </cell>
          <cell r="H7" t="str">
            <v>EV (KWD '000s)</v>
          </cell>
          <cell r="I7" t="str">
            <v>60% Value (KWD '000s)</v>
          </cell>
          <cell r="J7" t="str">
            <v>Has risk occurred? (3)</v>
          </cell>
          <cell r="K7" t="str">
            <v>Can risk no longer occur? (3)</v>
          </cell>
        </row>
        <row r="8">
          <cell r="A8" t="str">
            <v>CONTINGENCY</v>
          </cell>
        </row>
        <row r="9">
          <cell r="B9" t="str">
            <v>General</v>
          </cell>
        </row>
        <row r="10">
          <cell r="A10">
            <v>1</v>
          </cell>
          <cell r="B10" t="str">
            <v xml:space="preserve">DESIGN DEVELOPMENT - 5% of Civil /Mech/Elec; 3% of Pipeline </v>
          </cell>
          <cell r="C10" t="str">
            <v>JV</v>
          </cell>
          <cell r="D10">
            <v>0.5</v>
          </cell>
          <cell r="F10">
            <v>2006</v>
          </cell>
          <cell r="H10">
            <v>1003</v>
          </cell>
          <cell r="I10">
            <v>1353.1306427574586</v>
          </cell>
        </row>
        <row r="11">
          <cell r="A11">
            <v>2</v>
          </cell>
          <cell r="B11" t="str">
            <v>SHIPPING / TRANSPORT DIFFICULTIES</v>
          </cell>
          <cell r="C11" t="str">
            <v>JV</v>
          </cell>
          <cell r="D11">
            <v>0.3</v>
          </cell>
          <cell r="F11">
            <v>250</v>
          </cell>
          <cell r="H11">
            <v>75</v>
          </cell>
          <cell r="I11">
            <v>101.18125444347895</v>
          </cell>
        </row>
        <row r="12">
          <cell r="A12">
            <v>3</v>
          </cell>
          <cell r="B12" t="str">
            <v>LOGISTICS / DELAYS OF WATER TESTING STRUCTURES &amp; PIPELINE</v>
          </cell>
          <cell r="C12" t="str">
            <v>JV</v>
          </cell>
          <cell r="D12">
            <v>0.5</v>
          </cell>
          <cell r="F12">
            <v>100</v>
          </cell>
          <cell r="H12">
            <v>50</v>
          </cell>
          <cell r="I12">
            <v>67.454169628985966</v>
          </cell>
        </row>
        <row r="13">
          <cell r="C13" t="str">
            <v>JV</v>
          </cell>
          <cell r="H13">
            <v>0</v>
          </cell>
          <cell r="I13">
            <v>0</v>
          </cell>
        </row>
        <row r="14">
          <cell r="C14" t="str">
            <v>JV</v>
          </cell>
          <cell r="H14">
            <v>0</v>
          </cell>
          <cell r="I14">
            <v>0</v>
          </cell>
        </row>
        <row r="16">
          <cell r="G16" t="str">
            <v>Sub-Total Contingency Impacts</v>
          </cell>
          <cell r="H16">
            <v>1128</v>
          </cell>
          <cell r="I16">
            <v>1521.7660668299234</v>
          </cell>
          <cell r="J16">
            <v>0.29702188166521842</v>
          </cell>
          <cell r="K16" t="str">
            <v>of total</v>
          </cell>
        </row>
        <row r="17">
          <cell r="A17" t="str">
            <v>RISKS</v>
          </cell>
        </row>
        <row r="18">
          <cell r="A18" t="str">
            <v>A) JV WORKS SITE</v>
          </cell>
        </row>
        <row r="19">
          <cell r="B19" t="str">
            <v>Pipeline</v>
          </cell>
        </row>
        <row r="20">
          <cell r="A20">
            <v>1</v>
          </cell>
          <cell r="B20" t="str">
            <v>ADDITIONAL OXYGEN INJECTION UNIT REQUIRED</v>
          </cell>
          <cell r="C20" t="str">
            <v>JV</v>
          </cell>
          <cell r="D20">
            <v>0.3</v>
          </cell>
          <cell r="F20">
            <v>350</v>
          </cell>
          <cell r="H20">
            <v>105</v>
          </cell>
          <cell r="I20">
            <v>141.65375622087055</v>
          </cell>
        </row>
        <row r="21">
          <cell r="A21">
            <v>2</v>
          </cell>
          <cell r="B21" t="str">
            <v>ADDITIONAL SURGE CONTROL REQUIRED</v>
          </cell>
          <cell r="C21" t="str">
            <v>JV</v>
          </cell>
          <cell r="D21">
            <v>0.3</v>
          </cell>
          <cell r="F21">
            <v>100</v>
          </cell>
          <cell r="H21">
            <v>30</v>
          </cell>
          <cell r="I21">
            <v>40.472501777391578</v>
          </cell>
        </row>
        <row r="22">
          <cell r="A22">
            <v>3</v>
          </cell>
          <cell r="B22" t="str">
            <v>UNFORESEEN SERVICE CROSSINGS</v>
          </cell>
          <cell r="C22" t="str">
            <v>JV</v>
          </cell>
          <cell r="D22">
            <v>0.3</v>
          </cell>
          <cell r="F22">
            <v>200</v>
          </cell>
          <cell r="H22">
            <v>60</v>
          </cell>
          <cell r="I22">
            <v>80.945003554783156</v>
          </cell>
        </row>
        <row r="23">
          <cell r="A23">
            <v>4</v>
          </cell>
          <cell r="B23" t="str">
            <v>HARD DIG IN PIPELINE EXCAVATIONS</v>
          </cell>
          <cell r="C23" t="str">
            <v>JV</v>
          </cell>
          <cell r="D23">
            <v>0.4</v>
          </cell>
          <cell r="F23">
            <v>200</v>
          </cell>
          <cell r="H23">
            <v>80</v>
          </cell>
          <cell r="I23">
            <v>107.92667140637755</v>
          </cell>
        </row>
        <row r="24">
          <cell r="A24">
            <v>5</v>
          </cell>
          <cell r="B24" t="str">
            <v>LATE ARRIVAL OF PIPE MATERIALS FROM SUPPLIER</v>
          </cell>
          <cell r="C24" t="str">
            <v>JV</v>
          </cell>
          <cell r="D24">
            <v>0.1</v>
          </cell>
          <cell r="F24">
            <v>500</v>
          </cell>
          <cell r="H24">
            <v>50</v>
          </cell>
          <cell r="I24">
            <v>67.454169628985966</v>
          </cell>
        </row>
        <row r="25">
          <cell r="A25">
            <v>6</v>
          </cell>
          <cell r="B25" t="str">
            <v>ADDITIONAL MICROTUNNELLING COSTS</v>
          </cell>
          <cell r="C25" t="str">
            <v>JV</v>
          </cell>
          <cell r="D25">
            <v>0.2</v>
          </cell>
          <cell r="F25">
            <v>130</v>
          </cell>
          <cell r="H25">
            <v>26</v>
          </cell>
          <cell r="I25">
            <v>35.076168207072705</v>
          </cell>
        </row>
        <row r="26">
          <cell r="A26">
            <v>7</v>
          </cell>
          <cell r="B26" t="str">
            <v>ADDITIONAL ALLOWANCE FOR WORKING UNDERNEATH PYLONS</v>
          </cell>
          <cell r="C26" t="str">
            <v>JV</v>
          </cell>
          <cell r="D26">
            <v>0.2</v>
          </cell>
          <cell r="F26">
            <v>100</v>
          </cell>
          <cell r="H26">
            <v>20</v>
          </cell>
          <cell r="I26">
            <v>26.981667851594388</v>
          </cell>
        </row>
        <row r="27">
          <cell r="A27">
            <v>8</v>
          </cell>
          <cell r="B27" t="str">
            <v>ODOUR CONTROL ON AIR VALVES REQUIRED</v>
          </cell>
          <cell r="C27" t="str">
            <v>JV</v>
          </cell>
          <cell r="D27">
            <v>0.3</v>
          </cell>
          <cell r="F27">
            <v>50</v>
          </cell>
          <cell r="H27">
            <v>15</v>
          </cell>
          <cell r="I27">
            <v>20.236250888695789</v>
          </cell>
        </row>
        <row r="28">
          <cell r="B28" t="str">
            <v>Ardiya</v>
          </cell>
        </row>
        <row r="29">
          <cell r="A29">
            <v>9</v>
          </cell>
          <cell r="B29" t="str">
            <v>ADDITIONAL OVERPUMING REQUIRED DUE TO DIFFICULTIES WITH THE CONNECTIONS AT ARDIYA</v>
          </cell>
          <cell r="C29" t="str">
            <v>JV</v>
          </cell>
          <cell r="D29">
            <v>0.4</v>
          </cell>
          <cell r="F29">
            <v>100</v>
          </cell>
          <cell r="H29">
            <v>40</v>
          </cell>
          <cell r="I29">
            <v>53.963335703188775</v>
          </cell>
        </row>
        <row r="30">
          <cell r="A30" t="str">
            <v>9a</v>
          </cell>
          <cell r="B30" t="str">
            <v>DEALING WITH AC PIPES AT ARDIYA</v>
          </cell>
          <cell r="C30" t="str">
            <v>JV</v>
          </cell>
          <cell r="D30">
            <v>0.4</v>
          </cell>
          <cell r="F30">
            <v>20</v>
          </cell>
          <cell r="H30">
            <v>8</v>
          </cell>
          <cell r="I30">
            <v>10.792667140637755</v>
          </cell>
        </row>
        <row r="31">
          <cell r="B31" t="str">
            <v>Sulaibiya</v>
          </cell>
        </row>
        <row r="32">
          <cell r="A32">
            <v>10</v>
          </cell>
          <cell r="B32" t="str">
            <v>SEPTICITY / ODOUR RISKS</v>
          </cell>
          <cell r="C32" t="str">
            <v>JV</v>
          </cell>
          <cell r="D32">
            <v>0</v>
          </cell>
          <cell r="F32">
            <v>0</v>
          </cell>
          <cell r="H32">
            <v>0</v>
          </cell>
          <cell r="I32">
            <v>0</v>
          </cell>
        </row>
        <row r="33">
          <cell r="A33">
            <v>11</v>
          </cell>
          <cell r="B33" t="str">
            <v>CONCRETE &amp; LINING REPAIRS</v>
          </cell>
          <cell r="C33" t="str">
            <v>JV</v>
          </cell>
          <cell r="D33">
            <v>0.5</v>
          </cell>
          <cell r="F33">
            <v>20</v>
          </cell>
          <cell r="H33">
            <v>10</v>
          </cell>
          <cell r="I33">
            <v>13.490833925797194</v>
          </cell>
        </row>
        <row r="34">
          <cell r="B34" t="str">
            <v>General</v>
          </cell>
        </row>
        <row r="35">
          <cell r="A35">
            <v>12</v>
          </cell>
          <cell r="B35" t="str">
            <v>DESIGN OVERRUN DUE TO INTERFACE PROBLEMS</v>
          </cell>
          <cell r="C35" t="str">
            <v>JV</v>
          </cell>
          <cell r="D35">
            <v>0.3</v>
          </cell>
          <cell r="F35">
            <v>50</v>
          </cell>
          <cell r="H35">
            <v>15</v>
          </cell>
          <cell r="I35">
            <v>20.236250888695789</v>
          </cell>
        </row>
        <row r="36">
          <cell r="A36">
            <v>13</v>
          </cell>
          <cell r="B36" t="str">
            <v>ALLOWANCES FOR LOCAL PERMITTING</v>
          </cell>
          <cell r="C36" t="str">
            <v>JV</v>
          </cell>
          <cell r="D36">
            <v>0.5</v>
          </cell>
          <cell r="F36">
            <v>50</v>
          </cell>
          <cell r="H36">
            <v>25</v>
          </cell>
          <cell r="I36">
            <v>33.727084814492983</v>
          </cell>
        </row>
        <row r="37">
          <cell r="A37">
            <v>14</v>
          </cell>
          <cell r="B37" t="str">
            <v>HIGHWAY REPAIRS</v>
          </cell>
          <cell r="C37" t="str">
            <v>JV</v>
          </cell>
          <cell r="D37">
            <v>0.6</v>
          </cell>
          <cell r="F37">
            <v>50</v>
          </cell>
          <cell r="H37">
            <v>30</v>
          </cell>
          <cell r="I37">
            <v>40.472501777391578</v>
          </cell>
        </row>
        <row r="38">
          <cell r="A38">
            <v>15</v>
          </cell>
          <cell r="B38" t="str">
            <v>COMMISSIONING DELAYS - 2 Months</v>
          </cell>
          <cell r="C38" t="str">
            <v>JV</v>
          </cell>
          <cell r="D38">
            <v>0.5</v>
          </cell>
          <cell r="F38">
            <v>50</v>
          </cell>
          <cell r="H38">
            <v>25</v>
          </cell>
          <cell r="I38">
            <v>33.727084814492983</v>
          </cell>
        </row>
        <row r="39">
          <cell r="A39">
            <v>16</v>
          </cell>
          <cell r="B39" t="str">
            <v>DELAYS TO CONSTRUCTION - 2 Months</v>
          </cell>
          <cell r="C39" t="str">
            <v>JV</v>
          </cell>
          <cell r="D39">
            <v>0.5</v>
          </cell>
          <cell r="F39">
            <v>330</v>
          </cell>
          <cell r="H39">
            <v>165</v>
          </cell>
          <cell r="I39">
            <v>222.59875977565369</v>
          </cell>
        </row>
        <row r="40">
          <cell r="A40">
            <v>17</v>
          </cell>
          <cell r="B40" t="str">
            <v>ADDITIONAL INSURANCE CLAIM EXCESSES</v>
          </cell>
          <cell r="C40" t="str">
            <v>JV</v>
          </cell>
          <cell r="D40">
            <v>0.3</v>
          </cell>
          <cell r="F40">
            <v>125</v>
          </cell>
          <cell r="H40">
            <v>37.5</v>
          </cell>
          <cell r="I40">
            <v>50.590627221739474</v>
          </cell>
        </row>
        <row r="41">
          <cell r="A41">
            <v>18</v>
          </cell>
          <cell r="B41" t="str">
            <v>ADDITIONAL TRAVEL TO KUWAIT</v>
          </cell>
          <cell r="C41" t="str">
            <v>JV</v>
          </cell>
          <cell r="D41">
            <v>0.4</v>
          </cell>
          <cell r="F41">
            <v>25</v>
          </cell>
          <cell r="H41">
            <v>10</v>
          </cell>
          <cell r="I41">
            <v>13.490833925797194</v>
          </cell>
        </row>
        <row r="42">
          <cell r="A42">
            <v>19</v>
          </cell>
          <cell r="B42" t="str">
            <v>LIQUATED DAMAGES</v>
          </cell>
          <cell r="C42" t="str">
            <v>JV</v>
          </cell>
          <cell r="D42">
            <v>0.3</v>
          </cell>
          <cell r="F42">
            <v>1080</v>
          </cell>
          <cell r="H42">
            <v>324</v>
          </cell>
          <cell r="I42">
            <v>437.10301919582906</v>
          </cell>
        </row>
        <row r="43">
          <cell r="A43">
            <v>20</v>
          </cell>
          <cell r="B43" t="str">
            <v>ADDITIONAL DOLLAR PURCHASES - CURRENCY FLUCTUATIONS</v>
          </cell>
          <cell r="C43" t="str">
            <v>JV</v>
          </cell>
          <cell r="D43">
            <v>0.3</v>
          </cell>
          <cell r="F43">
            <v>50</v>
          </cell>
          <cell r="H43">
            <v>15</v>
          </cell>
          <cell r="I43">
            <v>20.236250888695789</v>
          </cell>
        </row>
        <row r="44">
          <cell r="A44">
            <v>21</v>
          </cell>
          <cell r="B44" t="str">
            <v>ADDITIONAL SUBCONTRACTS</v>
          </cell>
          <cell r="C44" t="str">
            <v>JV</v>
          </cell>
          <cell r="D44">
            <v>0</v>
          </cell>
          <cell r="F44">
            <v>0</v>
          </cell>
          <cell r="H44">
            <v>0</v>
          </cell>
          <cell r="I44">
            <v>0</v>
          </cell>
        </row>
        <row r="45">
          <cell r="A45">
            <v>22</v>
          </cell>
          <cell r="B45" t="str">
            <v>INCREASE 10% UPLIFT FOR SUPERVISION STAFF TO 25%</v>
          </cell>
          <cell r="C45" t="str">
            <v>JV</v>
          </cell>
          <cell r="D45">
            <v>0.5</v>
          </cell>
          <cell r="F45">
            <v>60</v>
          </cell>
          <cell r="H45">
            <v>30</v>
          </cell>
          <cell r="I45">
            <v>40.472501777391578</v>
          </cell>
        </row>
        <row r="46">
          <cell r="A46">
            <v>23</v>
          </cell>
          <cell r="B46" t="str">
            <v>INCREASE IN PIPE PRICES FROM ZINZING</v>
          </cell>
          <cell r="C46" t="str">
            <v>JV</v>
          </cell>
          <cell r="D46">
            <v>0.7</v>
          </cell>
          <cell r="F46">
            <v>1256</v>
          </cell>
          <cell r="H46">
            <v>879.2</v>
          </cell>
          <cell r="I46">
            <v>1186.1141187560891</v>
          </cell>
        </row>
        <row r="47">
          <cell r="A47">
            <v>24</v>
          </cell>
          <cell r="B47" t="str">
            <v>BOD RISK</v>
          </cell>
          <cell r="C47" t="str">
            <v>JV</v>
          </cell>
          <cell r="D47">
            <v>0.2</v>
          </cell>
          <cell r="F47">
            <v>1600</v>
          </cell>
          <cell r="H47">
            <v>320</v>
          </cell>
          <cell r="I47">
            <v>431.7066856255102</v>
          </cell>
        </row>
        <row r="48">
          <cell r="A48">
            <v>25</v>
          </cell>
          <cell r="B48" t="str">
            <v>BOMB REMOVAL</v>
          </cell>
          <cell r="C48" t="str">
            <v>JV</v>
          </cell>
          <cell r="D48">
            <v>0</v>
          </cell>
          <cell r="F48">
            <v>0</v>
          </cell>
          <cell r="H48">
            <v>0</v>
          </cell>
          <cell r="I48">
            <v>0</v>
          </cell>
        </row>
        <row r="49">
          <cell r="A49">
            <v>26</v>
          </cell>
          <cell r="B49" t="str">
            <v>DAMAGE CAUSED DUE TO STORMS</v>
          </cell>
          <cell r="C49" t="str">
            <v>JV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2">
          <cell r="H52">
            <v>0</v>
          </cell>
          <cell r="I52">
            <v>0</v>
          </cell>
        </row>
        <row r="53">
          <cell r="A53">
            <v>15</v>
          </cell>
          <cell r="C53" t="str">
            <v>JV</v>
          </cell>
          <cell r="H53">
            <v>0</v>
          </cell>
          <cell r="I53">
            <v>0</v>
          </cell>
        </row>
        <row r="54">
          <cell r="A54">
            <v>16</v>
          </cell>
          <cell r="C54" t="str">
            <v>JV</v>
          </cell>
          <cell r="H54">
            <v>0</v>
          </cell>
          <cell r="I54">
            <v>0</v>
          </cell>
        </row>
        <row r="55">
          <cell r="A55">
            <v>17</v>
          </cell>
          <cell r="C55" t="str">
            <v>JV</v>
          </cell>
          <cell r="H55">
            <v>0</v>
          </cell>
          <cell r="I55">
            <v>0</v>
          </cell>
        </row>
        <row r="56">
          <cell r="A56">
            <v>18</v>
          </cell>
          <cell r="C56" t="str">
            <v>JV</v>
          </cell>
          <cell r="H56">
            <v>0</v>
          </cell>
          <cell r="I56">
            <v>0</v>
          </cell>
        </row>
        <row r="57">
          <cell r="A57">
            <v>19</v>
          </cell>
          <cell r="C57" t="str">
            <v>JV</v>
          </cell>
          <cell r="H57">
            <v>0</v>
          </cell>
          <cell r="I57">
            <v>0</v>
          </cell>
        </row>
        <row r="58">
          <cell r="A58">
            <v>20</v>
          </cell>
          <cell r="C58" t="str">
            <v>JV</v>
          </cell>
          <cell r="H58">
            <v>0</v>
          </cell>
          <cell r="I58">
            <v>0</v>
          </cell>
        </row>
        <row r="59">
          <cell r="A59">
            <v>21</v>
          </cell>
          <cell r="C59" t="str">
            <v>JV</v>
          </cell>
          <cell r="H59">
            <v>0</v>
          </cell>
          <cell r="I59">
            <v>0</v>
          </cell>
        </row>
        <row r="60">
          <cell r="A60">
            <v>22</v>
          </cell>
          <cell r="C60" t="str">
            <v>JV</v>
          </cell>
          <cell r="H60">
            <v>0</v>
          </cell>
          <cell r="I60">
            <v>0</v>
          </cell>
        </row>
        <row r="61">
          <cell r="A61">
            <v>23</v>
          </cell>
          <cell r="C61" t="str">
            <v>JV</v>
          </cell>
          <cell r="H61">
            <v>0</v>
          </cell>
          <cell r="I61">
            <v>0</v>
          </cell>
        </row>
        <row r="62">
          <cell r="A62">
            <v>24</v>
          </cell>
          <cell r="C62" t="str">
            <v>JV</v>
          </cell>
          <cell r="H62">
            <v>0</v>
          </cell>
          <cell r="I62">
            <v>0</v>
          </cell>
        </row>
        <row r="63">
          <cell r="G63" t="str">
            <v>Sub-Total JV Site Works Impacts</v>
          </cell>
          <cell r="H63">
            <v>2319.6999999999998</v>
          </cell>
          <cell r="I63">
            <v>3129.4687457671748</v>
          </cell>
          <cell r="J63">
            <v>0.61081707349185033</v>
          </cell>
          <cell r="K63" t="str">
            <v>of total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te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 Table"/>
    </sheetNames>
    <sheetDataSet>
      <sheetData sheetId="0" refreshError="1">
        <row r="20">
          <cell r="C20">
            <v>173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st Price June"/>
      <sheetName val="Current Summary"/>
      <sheetName val="Site 5 New North Road"/>
      <sheetName val="Site 2 New North Road"/>
      <sheetName val="Mildmay Park"/>
      <sheetName val="Goswell Road"/>
      <sheetName val="Kingsland High Street"/>
      <sheetName val="St John Street"/>
      <sheetName val=" New River Head"/>
      <sheetName val="Resources"/>
      <sheetName val="Material Schedules"/>
      <sheetName val="Useful Rates"/>
      <sheetName val="Diversions"/>
      <sheetName val="Staff Rev 1"/>
      <sheetName val="New Staff "/>
      <sheetName val="General Ite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">
          <cell r="J3" t="str">
            <v>Builders Skip</v>
          </cell>
          <cell r="K3">
            <v>110</v>
          </cell>
        </row>
        <row r="4">
          <cell r="J4" t="str">
            <v>Cabin Steps</v>
          </cell>
          <cell r="K4">
            <v>125</v>
          </cell>
        </row>
        <row r="5">
          <cell r="J5" t="str">
            <v>Chemical Bond</v>
          </cell>
          <cell r="K5">
            <v>350</v>
          </cell>
        </row>
        <row r="6">
          <cell r="J6" t="str">
            <v>Concrete Skiploader</v>
          </cell>
          <cell r="K6">
            <v>150</v>
          </cell>
        </row>
        <row r="7">
          <cell r="J7" t="str">
            <v>Concrete Washout</v>
          </cell>
          <cell r="K7">
            <v>250</v>
          </cell>
        </row>
        <row r="8">
          <cell r="J8" t="str">
            <v>Drinking Bowser Use</v>
          </cell>
          <cell r="K8">
            <v>450</v>
          </cell>
        </row>
        <row r="9">
          <cell r="J9" t="str">
            <v>Fire Extuinguishers + Bracket</v>
          </cell>
          <cell r="K9">
            <v>75</v>
          </cell>
        </row>
        <row r="15">
          <cell r="J15" t="str">
            <v>Kelly Blocks</v>
          </cell>
          <cell r="K15">
            <v>200</v>
          </cell>
        </row>
        <row r="33">
          <cell r="J33" t="str">
            <v>Microwave</v>
          </cell>
          <cell r="K33">
            <v>180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 Rate "/>
      <sheetName val="Estimate Summary"/>
      <sheetName val="Prime Costs"/>
      <sheetName val="Pricing Schedule"/>
      <sheetName val="Notes"/>
      <sheetName val="Schedule Summary"/>
      <sheetName val="Location Summary"/>
      <sheetName val="Trade Summary"/>
      <sheetName val="Staffing Sheet"/>
      <sheetName val="Sectional Listings"/>
    </sheetNames>
    <sheetDataSet>
      <sheetData sheetId="0">
        <row r="4">
          <cell r="A4" t="str">
            <v>Function Code</v>
          </cell>
          <cell r="B4" t="str">
            <v>Room Type</v>
          </cell>
          <cell r="C4" t="str">
            <v>Location</v>
          </cell>
          <cell r="D4" t="str">
            <v xml:space="preserve">Area Code </v>
          </cell>
          <cell r="E4" t="str">
            <v>CompRate</v>
          </cell>
        </row>
        <row r="5">
          <cell r="A5" t="str">
            <v>000</v>
          </cell>
          <cell r="B5" t="str">
            <v>Track Area</v>
          </cell>
          <cell r="C5" t="str">
            <v>Track Area-Single Line Road</v>
          </cell>
          <cell r="D5" t="str">
            <v>CC7</v>
          </cell>
          <cell r="E5">
            <v>0</v>
          </cell>
        </row>
        <row r="6">
          <cell r="A6" t="str">
            <v>001</v>
          </cell>
          <cell r="B6" t="str">
            <v>Ticket Hall</v>
          </cell>
          <cell r="C6" t="str">
            <v>Ticket Hall</v>
          </cell>
          <cell r="D6" t="str">
            <v>CC4</v>
          </cell>
          <cell r="E6">
            <v>323.20999999999998</v>
          </cell>
        </row>
        <row r="7">
          <cell r="A7" t="str">
            <v>011</v>
          </cell>
          <cell r="B7" t="str">
            <v>Ticket Office</v>
          </cell>
          <cell r="C7" t="str">
            <v>Ticket Office-UTS</v>
          </cell>
          <cell r="D7" t="str">
            <v>CC5</v>
          </cell>
          <cell r="E7">
            <v>541.87</v>
          </cell>
        </row>
        <row r="8">
          <cell r="A8" t="str">
            <v>021</v>
          </cell>
          <cell r="B8" t="str">
            <v>POM</v>
          </cell>
          <cell r="C8" t="str">
            <v>Ticket Office-POM Enclosure</v>
          </cell>
          <cell r="D8" t="str">
            <v>CC5</v>
          </cell>
          <cell r="E8">
            <v>414.11</v>
          </cell>
        </row>
        <row r="9">
          <cell r="A9" t="str">
            <v>031</v>
          </cell>
          <cell r="B9" t="str">
            <v>Mess  Room</v>
          </cell>
          <cell r="C9" t="str">
            <v>Ticket Office-Mess Room</v>
          </cell>
          <cell r="D9" t="str">
            <v>CC8</v>
          </cell>
          <cell r="E9">
            <v>493.55</v>
          </cell>
        </row>
        <row r="10">
          <cell r="A10" t="str">
            <v>036</v>
          </cell>
          <cell r="B10" t="str">
            <v>Toilet</v>
          </cell>
          <cell r="C10" t="str">
            <v>Ticket Office-Toilet</v>
          </cell>
          <cell r="D10" t="str">
            <v>CCA</v>
          </cell>
          <cell r="E10">
            <v>590.71</v>
          </cell>
        </row>
        <row r="11">
          <cell r="A11" t="str">
            <v>041</v>
          </cell>
          <cell r="B11" t="str">
            <v>Canteen</v>
          </cell>
          <cell r="C11" t="str">
            <v>Canteen-Eating Area</v>
          </cell>
          <cell r="D11" t="str">
            <v>CC8</v>
          </cell>
          <cell r="E11">
            <v>846.98</v>
          </cell>
        </row>
        <row r="12">
          <cell r="A12" t="str">
            <v>044</v>
          </cell>
          <cell r="B12" t="str">
            <v>Canteen</v>
          </cell>
          <cell r="C12" t="str">
            <v>Canteen-Lounge Area</v>
          </cell>
          <cell r="D12" t="str">
            <v>CC8</v>
          </cell>
          <cell r="E12">
            <v>846.98</v>
          </cell>
        </row>
        <row r="13">
          <cell r="A13" t="str">
            <v>047</v>
          </cell>
          <cell r="B13" t="str">
            <v>Kitchen</v>
          </cell>
          <cell r="C13" t="str">
            <v>Canteen-Kitchen</v>
          </cell>
          <cell r="D13" t="str">
            <v>CC8</v>
          </cell>
          <cell r="E13">
            <v>312.02999999999997</v>
          </cell>
        </row>
        <row r="14">
          <cell r="A14" t="str">
            <v>050</v>
          </cell>
          <cell r="B14" t="str">
            <v>Store</v>
          </cell>
          <cell r="C14" t="str">
            <v>Canteen-Larder</v>
          </cell>
          <cell r="D14" t="str">
            <v>CC8</v>
          </cell>
          <cell r="E14">
            <v>466.64</v>
          </cell>
        </row>
        <row r="15">
          <cell r="A15" t="str">
            <v>053</v>
          </cell>
          <cell r="B15" t="str">
            <v>Mess  Room</v>
          </cell>
          <cell r="C15" t="str">
            <v>Canteen-Staff Mess Room</v>
          </cell>
          <cell r="D15" t="str">
            <v>CC8</v>
          </cell>
          <cell r="E15">
            <v>431.63</v>
          </cell>
        </row>
        <row r="16">
          <cell r="A16" t="str">
            <v>056</v>
          </cell>
          <cell r="B16" t="str">
            <v>Toilet</v>
          </cell>
          <cell r="C16" t="str">
            <v>Canteen-Staff Toilet</v>
          </cell>
          <cell r="D16" t="str">
            <v>CCA</v>
          </cell>
          <cell r="E16">
            <v>590.71</v>
          </cell>
        </row>
        <row r="17">
          <cell r="A17" t="str">
            <v>061</v>
          </cell>
          <cell r="B17" t="str">
            <v>Car Park</v>
          </cell>
          <cell r="C17" t="str">
            <v>Car Park- Public</v>
          </cell>
          <cell r="D17" t="str">
            <v>CCG</v>
          </cell>
          <cell r="E17">
            <v>0</v>
          </cell>
        </row>
        <row r="18">
          <cell r="A18" t="str">
            <v>066</v>
          </cell>
          <cell r="B18" t="str">
            <v>Car Park</v>
          </cell>
          <cell r="C18" t="str">
            <v>Car-Park-Staff</v>
          </cell>
          <cell r="D18" t="str">
            <v>CCG</v>
          </cell>
          <cell r="E18">
            <v>0</v>
          </cell>
        </row>
        <row r="19">
          <cell r="A19" t="str">
            <v>071</v>
          </cell>
          <cell r="B19" t="str">
            <v>Circulation Area</v>
          </cell>
          <cell r="C19" t="str">
            <v>Circulation Area</v>
          </cell>
          <cell r="D19" t="str">
            <v>CCE</v>
          </cell>
          <cell r="E19">
            <v>315.43</v>
          </cell>
        </row>
        <row r="20">
          <cell r="A20" t="str">
            <v>081</v>
          </cell>
          <cell r="B20" t="str">
            <v>Lobby</v>
          </cell>
          <cell r="C20" t="str">
            <v>Lobby</v>
          </cell>
          <cell r="D20" t="str">
            <v>CCE</v>
          </cell>
          <cell r="E20">
            <v>1044.4000000000001</v>
          </cell>
        </row>
        <row r="21">
          <cell r="A21" t="str">
            <v>111</v>
          </cell>
          <cell r="B21" t="str">
            <v>Office</v>
          </cell>
          <cell r="C21" t="str">
            <v>Travel Information Centre-Office</v>
          </cell>
          <cell r="D21" t="str">
            <v>CC5</v>
          </cell>
          <cell r="E21">
            <v>364.47</v>
          </cell>
        </row>
        <row r="22">
          <cell r="A22" t="str">
            <v>113</v>
          </cell>
          <cell r="B22" t="str">
            <v>Store</v>
          </cell>
          <cell r="C22" t="str">
            <v>Travel Information Centre-Store</v>
          </cell>
          <cell r="D22" t="str">
            <v>CC5</v>
          </cell>
          <cell r="E22">
            <v>364.47</v>
          </cell>
        </row>
        <row r="23">
          <cell r="A23" t="str">
            <v>117</v>
          </cell>
          <cell r="B23" t="str">
            <v>Mess  Room</v>
          </cell>
          <cell r="C23" t="str">
            <v>Travel Information Centre-Mess Room</v>
          </cell>
          <cell r="D23" t="str">
            <v>CC8</v>
          </cell>
          <cell r="E23">
            <v>364.47</v>
          </cell>
        </row>
        <row r="24">
          <cell r="A24" t="str">
            <v>119</v>
          </cell>
          <cell r="B24" t="str">
            <v>Toilet</v>
          </cell>
          <cell r="C24" t="str">
            <v>Travel Information Centre-Toilet</v>
          </cell>
          <cell r="D24" t="str">
            <v>CCA</v>
          </cell>
          <cell r="E24">
            <v>590.71</v>
          </cell>
        </row>
        <row r="25">
          <cell r="A25" t="str">
            <v>121</v>
          </cell>
          <cell r="B25" t="str">
            <v>Platform Invert</v>
          </cell>
          <cell r="C25" t="str">
            <v>Platform Invert</v>
          </cell>
          <cell r="D25" t="str">
            <v>CC7</v>
          </cell>
          <cell r="E25">
            <v>0</v>
          </cell>
        </row>
        <row r="26">
          <cell r="A26" t="str">
            <v>131</v>
          </cell>
          <cell r="B26" t="str">
            <v>Machine Room</v>
          </cell>
          <cell r="C26" t="str">
            <v>Lift Machine Room/Lift Pump Room</v>
          </cell>
          <cell r="D26" t="str">
            <v>CCF</v>
          </cell>
          <cell r="E26">
            <v>141.11000000000001</v>
          </cell>
        </row>
        <row r="27">
          <cell r="A27" t="str">
            <v>136</v>
          </cell>
          <cell r="B27" t="str">
            <v>Lift Shaft</v>
          </cell>
          <cell r="C27" t="str">
            <v>Lift Shaft &amp; Pit</v>
          </cell>
          <cell r="D27" t="str">
            <v>CCB</v>
          </cell>
          <cell r="E27">
            <v>141.11000000000001</v>
          </cell>
        </row>
        <row r="28">
          <cell r="A28" t="str">
            <v>141</v>
          </cell>
          <cell r="B28" t="str">
            <v>Escalator</v>
          </cell>
          <cell r="C28" t="str">
            <v>Escalators-Public Areas (Over)</v>
          </cell>
          <cell r="D28" t="str">
            <v>CCB</v>
          </cell>
          <cell r="E28">
            <v>150</v>
          </cell>
        </row>
        <row r="29">
          <cell r="A29" t="str">
            <v>151</v>
          </cell>
          <cell r="B29" t="str">
            <v>UMC</v>
          </cell>
          <cell r="C29" t="str">
            <v>Escalators-Machine Chambers (Upper) UMC</v>
          </cell>
          <cell r="D29" t="str">
            <v>CCF</v>
          </cell>
          <cell r="E29">
            <v>148.61000000000001</v>
          </cell>
        </row>
        <row r="30">
          <cell r="A30" t="str">
            <v>161</v>
          </cell>
          <cell r="B30" t="str">
            <v>LMC</v>
          </cell>
          <cell r="C30" t="str">
            <v>Escalators-Maching Chambers (Lower) LMC</v>
          </cell>
          <cell r="D30" t="str">
            <v>CCF</v>
          </cell>
          <cell r="E30">
            <v>59.77</v>
          </cell>
        </row>
        <row r="31">
          <cell r="A31" t="str">
            <v>171</v>
          </cell>
          <cell r="B31" t="str">
            <v>Escalator Shaft</v>
          </cell>
          <cell r="C31" t="str">
            <v>Escalators-Chamber/Shaft</v>
          </cell>
          <cell r="D31" t="str">
            <v>CCB</v>
          </cell>
          <cell r="E31">
            <v>60</v>
          </cell>
        </row>
        <row r="32">
          <cell r="A32" t="str">
            <v>181</v>
          </cell>
          <cell r="B32" t="str">
            <v>Station Forecourt</v>
          </cell>
          <cell r="C32" t="str">
            <v>Station Forecourt</v>
          </cell>
          <cell r="D32" t="str">
            <v>CCG</v>
          </cell>
          <cell r="E32">
            <v>0</v>
          </cell>
        </row>
        <row r="33">
          <cell r="A33" t="str">
            <v>186</v>
          </cell>
          <cell r="B33" t="str">
            <v>Station Entrance</v>
          </cell>
          <cell r="C33" t="str">
            <v>Station Entrance</v>
          </cell>
          <cell r="D33" t="str">
            <v>CCG</v>
          </cell>
          <cell r="E33">
            <v>350</v>
          </cell>
        </row>
        <row r="34">
          <cell r="A34" t="str">
            <v>196</v>
          </cell>
          <cell r="B34" t="str">
            <v>Footpath</v>
          </cell>
          <cell r="C34" t="str">
            <v>Footpath</v>
          </cell>
          <cell r="D34" t="str">
            <v>CCG</v>
          </cell>
          <cell r="E34">
            <v>0</v>
          </cell>
        </row>
        <row r="35">
          <cell r="A35" t="str">
            <v>201</v>
          </cell>
          <cell r="B35" t="str">
            <v>Passage</v>
          </cell>
          <cell r="C35" t="str">
            <v>Passage-Public</v>
          </cell>
          <cell r="D35" t="str">
            <v>CCE</v>
          </cell>
          <cell r="E35">
            <v>183.31</v>
          </cell>
        </row>
        <row r="36">
          <cell r="A36" t="str">
            <v>236</v>
          </cell>
          <cell r="B36" t="str">
            <v>Passage</v>
          </cell>
          <cell r="C36" t="str">
            <v>Passage-Private</v>
          </cell>
          <cell r="D36" t="str">
            <v>CCE</v>
          </cell>
          <cell r="E36">
            <v>376.37</v>
          </cell>
        </row>
        <row r="37">
          <cell r="A37" t="str">
            <v>261</v>
          </cell>
          <cell r="B37" t="str">
            <v>Platform</v>
          </cell>
          <cell r="C37" t="str">
            <v>Platform</v>
          </cell>
          <cell r="D37" t="str">
            <v>CC7</v>
          </cell>
          <cell r="E37">
            <v>253.21</v>
          </cell>
        </row>
        <row r="38">
          <cell r="A38" t="str">
            <v>281</v>
          </cell>
          <cell r="B38" t="str">
            <v>Office</v>
          </cell>
          <cell r="C38" t="str">
            <v>Station Supervisors Office (SSO)</v>
          </cell>
          <cell r="D38" t="str">
            <v>CC5</v>
          </cell>
          <cell r="E38">
            <v>335.94</v>
          </cell>
        </row>
        <row r="39">
          <cell r="A39" t="str">
            <v>291</v>
          </cell>
          <cell r="B39" t="str">
            <v>Office</v>
          </cell>
          <cell r="C39" t="str">
            <v>DTM/DSM Office</v>
          </cell>
          <cell r="D39" t="str">
            <v>CC5</v>
          </cell>
          <cell r="E39">
            <v>300</v>
          </cell>
        </row>
        <row r="40">
          <cell r="A40" t="str">
            <v>301</v>
          </cell>
          <cell r="B40" t="str">
            <v>Office</v>
          </cell>
          <cell r="C40" t="str">
            <v>GSM Group Station Managers Office</v>
          </cell>
          <cell r="D40" t="str">
            <v>CC5</v>
          </cell>
          <cell r="E40">
            <v>350</v>
          </cell>
        </row>
        <row r="41">
          <cell r="A41" t="str">
            <v>306</v>
          </cell>
          <cell r="B41" t="str">
            <v>Office</v>
          </cell>
          <cell r="C41" t="str">
            <v>Area Managers Office (AMO)</v>
          </cell>
          <cell r="D41" t="str">
            <v>CC5</v>
          </cell>
          <cell r="E41">
            <v>350</v>
          </cell>
        </row>
        <row r="42">
          <cell r="A42" t="str">
            <v>311</v>
          </cell>
          <cell r="B42" t="str">
            <v>Office</v>
          </cell>
          <cell r="C42" t="str">
            <v>Clerk Office</v>
          </cell>
          <cell r="D42" t="str">
            <v>CC5</v>
          </cell>
          <cell r="E42">
            <v>360</v>
          </cell>
        </row>
        <row r="43">
          <cell r="A43" t="str">
            <v>316</v>
          </cell>
          <cell r="B43" t="str">
            <v>Locker Room</v>
          </cell>
          <cell r="C43" t="str">
            <v>Locker Room</v>
          </cell>
          <cell r="D43" t="str">
            <v>CC8</v>
          </cell>
          <cell r="E43">
            <v>233.65</v>
          </cell>
        </row>
        <row r="44">
          <cell r="A44" t="str">
            <v>331</v>
          </cell>
          <cell r="B44" t="str">
            <v>Mess  Room</v>
          </cell>
          <cell r="C44" t="str">
            <v>Uniform Staff Mess Room</v>
          </cell>
          <cell r="D44" t="str">
            <v>CC8</v>
          </cell>
          <cell r="E44">
            <v>360.92</v>
          </cell>
        </row>
        <row r="45">
          <cell r="A45" t="str">
            <v>341</v>
          </cell>
          <cell r="B45" t="str">
            <v>Mess  Room</v>
          </cell>
          <cell r="C45" t="str">
            <v>Station Supervisors Mess Room</v>
          </cell>
          <cell r="D45" t="str">
            <v>CC8</v>
          </cell>
          <cell r="E45">
            <v>559.57000000000005</v>
          </cell>
        </row>
        <row r="46">
          <cell r="A46" t="str">
            <v>351</v>
          </cell>
          <cell r="B46" t="str">
            <v>Mess  Room</v>
          </cell>
          <cell r="C46" t="str">
            <v>DTM/DSM Mess Room</v>
          </cell>
          <cell r="D46" t="str">
            <v>CC8</v>
          </cell>
          <cell r="E46">
            <v>360.92</v>
          </cell>
        </row>
        <row r="47">
          <cell r="A47" t="str">
            <v>361</v>
          </cell>
          <cell r="B47" t="str">
            <v>Mess  Room</v>
          </cell>
          <cell r="C47" t="str">
            <v>GSM Mess Room</v>
          </cell>
          <cell r="D47" t="str">
            <v>CC8</v>
          </cell>
          <cell r="E47">
            <v>493.55</v>
          </cell>
        </row>
        <row r="48">
          <cell r="A48" t="str">
            <v>366</v>
          </cell>
          <cell r="B48" t="str">
            <v>Mess  Room</v>
          </cell>
          <cell r="C48" t="str">
            <v>Area Manager Mess Room</v>
          </cell>
          <cell r="D48" t="str">
            <v>CC8</v>
          </cell>
          <cell r="E48">
            <v>280.23</v>
          </cell>
        </row>
        <row r="49">
          <cell r="A49" t="str">
            <v>371</v>
          </cell>
          <cell r="B49" t="str">
            <v>Store</v>
          </cell>
          <cell r="C49" t="str">
            <v>LUL Engineering Accommodation/Stores</v>
          </cell>
          <cell r="D49" t="str">
            <v>CC5</v>
          </cell>
          <cell r="E49">
            <v>365</v>
          </cell>
        </row>
        <row r="50">
          <cell r="A50" t="str">
            <v>396</v>
          </cell>
          <cell r="B50" t="str">
            <v>SVC</v>
          </cell>
          <cell r="C50" t="str">
            <v>Fire Department Room/SVC</v>
          </cell>
          <cell r="D50" t="str">
            <v>CCF</v>
          </cell>
          <cell r="E50">
            <v>380</v>
          </cell>
        </row>
        <row r="51">
          <cell r="A51" t="str">
            <v>401</v>
          </cell>
          <cell r="B51" t="str">
            <v>Bin Store</v>
          </cell>
          <cell r="C51" t="str">
            <v>Bin Store</v>
          </cell>
          <cell r="D51" t="str">
            <v>CC5</v>
          </cell>
          <cell r="E51">
            <v>225.7</v>
          </cell>
        </row>
        <row r="52">
          <cell r="A52" t="str">
            <v>406</v>
          </cell>
          <cell r="B52" t="str">
            <v>Sink Room</v>
          </cell>
          <cell r="C52" t="str">
            <v xml:space="preserve">Cleaning Accommodation Store/Sink Room </v>
          </cell>
          <cell r="D52" t="str">
            <v>CC8</v>
          </cell>
          <cell r="E52">
            <v>360.3</v>
          </cell>
        </row>
        <row r="53">
          <cell r="A53" t="str">
            <v>411</v>
          </cell>
          <cell r="B53" t="str">
            <v>Store</v>
          </cell>
          <cell r="C53" t="str">
            <v>Station Store</v>
          </cell>
          <cell r="D53" t="str">
            <v>CC5</v>
          </cell>
          <cell r="E53">
            <v>252.47</v>
          </cell>
        </row>
        <row r="54">
          <cell r="A54" t="str">
            <v>416</v>
          </cell>
          <cell r="B54" t="str">
            <v>Toilet</v>
          </cell>
          <cell r="C54" t="str">
            <v>Toilets-Staff/Shower/Wash Room</v>
          </cell>
          <cell r="D54" t="str">
            <v>CCA</v>
          </cell>
          <cell r="E54">
            <v>592.84</v>
          </cell>
        </row>
        <row r="55">
          <cell r="A55" t="str">
            <v>426</v>
          </cell>
          <cell r="B55" t="str">
            <v>Toilet</v>
          </cell>
          <cell r="C55" t="str">
            <v>Toilets-Public</v>
          </cell>
          <cell r="D55" t="str">
            <v>CCA</v>
          </cell>
          <cell r="E55">
            <v>496.67</v>
          </cell>
        </row>
        <row r="56">
          <cell r="A56" t="str">
            <v>436</v>
          </cell>
          <cell r="B56" t="str">
            <v>Waiting Room</v>
          </cell>
          <cell r="C56" t="str">
            <v>Waiting room</v>
          </cell>
          <cell r="D56" t="str">
            <v>CCE</v>
          </cell>
          <cell r="E56">
            <v>296</v>
          </cell>
        </row>
        <row r="57">
          <cell r="A57" t="str">
            <v>446</v>
          </cell>
          <cell r="B57" t="str">
            <v>Cycle Shed</v>
          </cell>
          <cell r="C57" t="str">
            <v>Cycle Shed</v>
          </cell>
          <cell r="D57" t="str">
            <v>CCG</v>
          </cell>
          <cell r="E57">
            <v>0</v>
          </cell>
        </row>
        <row r="58">
          <cell r="A58" t="str">
            <v>451</v>
          </cell>
          <cell r="B58" t="str">
            <v>Tenancy</v>
          </cell>
          <cell r="C58" t="str">
            <v>Tennant Permises/ATM</v>
          </cell>
          <cell r="D58" t="str">
            <v>GE1</v>
          </cell>
          <cell r="E58">
            <v>0</v>
          </cell>
        </row>
        <row r="59">
          <cell r="A59" t="str">
            <v>481</v>
          </cell>
          <cell r="B59" t="str">
            <v>Sundry Room</v>
          </cell>
          <cell r="C59" t="str">
            <v>Other Sundry Room/hut</v>
          </cell>
          <cell r="D59" t="str">
            <v>CCF</v>
          </cell>
          <cell r="E59">
            <v>233.65</v>
          </cell>
        </row>
        <row r="60">
          <cell r="A60" t="str">
            <v>501</v>
          </cell>
          <cell r="B60" t="str">
            <v>Office</v>
          </cell>
          <cell r="C60" t="str">
            <v>BT police-Office</v>
          </cell>
          <cell r="D60" t="str">
            <v>CC5</v>
          </cell>
          <cell r="E60">
            <v>360</v>
          </cell>
        </row>
        <row r="61">
          <cell r="A61" t="str">
            <v>511</v>
          </cell>
          <cell r="B61" t="str">
            <v>Passage</v>
          </cell>
          <cell r="C61" t="str">
            <v>BT Police-Passage</v>
          </cell>
          <cell r="D61" t="str">
            <v>CCE</v>
          </cell>
          <cell r="E61">
            <v>344</v>
          </cell>
        </row>
        <row r="62">
          <cell r="A62" t="str">
            <v>521</v>
          </cell>
          <cell r="B62" t="str">
            <v>Police Cells</v>
          </cell>
          <cell r="C62" t="str">
            <v>BT Police-Cells</v>
          </cell>
          <cell r="D62" t="str">
            <v>CC5</v>
          </cell>
          <cell r="E62">
            <v>323</v>
          </cell>
        </row>
        <row r="63">
          <cell r="A63" t="str">
            <v>531</v>
          </cell>
          <cell r="B63" t="str">
            <v>Booking Office</v>
          </cell>
          <cell r="C63" t="str">
            <v>Booking-on-Point</v>
          </cell>
          <cell r="D63" t="str">
            <v>CC5</v>
          </cell>
          <cell r="E63">
            <v>360</v>
          </cell>
        </row>
        <row r="64">
          <cell r="A64" t="str">
            <v>536</v>
          </cell>
          <cell r="B64" t="str">
            <v>Office</v>
          </cell>
          <cell r="C64" t="str">
            <v>Yard Master Office</v>
          </cell>
          <cell r="D64" t="str">
            <v>CC5</v>
          </cell>
          <cell r="E64">
            <v>360</v>
          </cell>
        </row>
        <row r="65">
          <cell r="A65" t="str">
            <v>546</v>
          </cell>
          <cell r="B65" t="str">
            <v>Shunters Cabin</v>
          </cell>
          <cell r="C65" t="str">
            <v>Shunters Cabin</v>
          </cell>
          <cell r="D65" t="str">
            <v>CC8</v>
          </cell>
          <cell r="E65">
            <v>233.65</v>
          </cell>
        </row>
        <row r="66">
          <cell r="A66" t="str">
            <v>551</v>
          </cell>
          <cell r="B66" t="str">
            <v>Yard</v>
          </cell>
          <cell r="C66" t="str">
            <v>Yard/Siding Roof/Landing</v>
          </cell>
          <cell r="D66" t="str">
            <v>CCG</v>
          </cell>
          <cell r="E66">
            <v>102</v>
          </cell>
        </row>
        <row r="67">
          <cell r="A67" t="str">
            <v>561</v>
          </cell>
          <cell r="B67" t="str">
            <v>Depot Shed</v>
          </cell>
          <cell r="C67" t="str">
            <v>Depot Shed</v>
          </cell>
          <cell r="D67" t="str">
            <v>CCG</v>
          </cell>
          <cell r="E67">
            <v>233.65</v>
          </cell>
        </row>
        <row r="68">
          <cell r="A68" t="str">
            <v>571</v>
          </cell>
          <cell r="B68" t="str">
            <v>Store</v>
          </cell>
          <cell r="C68" t="str">
            <v>Issuing Store</v>
          </cell>
          <cell r="D68" t="str">
            <v>CCF</v>
          </cell>
          <cell r="E68">
            <v>252.47</v>
          </cell>
        </row>
        <row r="69">
          <cell r="A69" t="str">
            <v>576</v>
          </cell>
          <cell r="B69" t="str">
            <v>Stairs</v>
          </cell>
          <cell r="C69" t="str">
            <v>Stairs-Private</v>
          </cell>
          <cell r="D69" t="str">
            <v>CCC</v>
          </cell>
          <cell r="E69">
            <v>226.72</v>
          </cell>
        </row>
        <row r="70">
          <cell r="A70" t="str">
            <v>601</v>
          </cell>
          <cell r="B70" t="str">
            <v>Stairs</v>
          </cell>
          <cell r="C70" t="str">
            <v>Stairs-Public</v>
          </cell>
          <cell r="D70" t="str">
            <v>CCC</v>
          </cell>
          <cell r="E70">
            <v>334.58</v>
          </cell>
        </row>
        <row r="71">
          <cell r="A71" t="str">
            <v>631</v>
          </cell>
          <cell r="B71" t="str">
            <v>Stairs</v>
          </cell>
          <cell r="C71" t="str">
            <v>Stairs-Emergency</v>
          </cell>
          <cell r="D71" t="str">
            <v>CCC</v>
          </cell>
          <cell r="E71">
            <v>300</v>
          </cell>
        </row>
        <row r="72">
          <cell r="A72" t="str">
            <v>636</v>
          </cell>
          <cell r="B72" t="str">
            <v>Overbridge</v>
          </cell>
          <cell r="C72" t="str">
            <v>Overbridge</v>
          </cell>
          <cell r="D72" t="str">
            <v>CCG</v>
          </cell>
          <cell r="E72">
            <v>186.46</v>
          </cell>
        </row>
        <row r="73">
          <cell r="A73" t="str">
            <v>646</v>
          </cell>
          <cell r="B73" t="str">
            <v>Gantry</v>
          </cell>
          <cell r="C73" t="str">
            <v>Gantry</v>
          </cell>
          <cell r="D73" t="str">
            <v>CCG</v>
          </cell>
          <cell r="E73">
            <v>233</v>
          </cell>
        </row>
        <row r="74">
          <cell r="A74" t="str">
            <v>661</v>
          </cell>
          <cell r="B74" t="str">
            <v>Switch Room</v>
          </cell>
          <cell r="C74" t="str">
            <v>Switch Room</v>
          </cell>
          <cell r="D74" t="str">
            <v>CCF</v>
          </cell>
          <cell r="E74">
            <v>268.17</v>
          </cell>
        </row>
        <row r="75">
          <cell r="A75" t="str">
            <v>701</v>
          </cell>
          <cell r="B75" t="str">
            <v>Signal Cabin</v>
          </cell>
          <cell r="C75" t="str">
            <v>Signal cabin</v>
          </cell>
          <cell r="D75" t="str">
            <v>CCF</v>
          </cell>
          <cell r="E75">
            <v>233.65</v>
          </cell>
        </row>
        <row r="76">
          <cell r="A76" t="str">
            <v>706</v>
          </cell>
          <cell r="B76" t="str">
            <v>IMR</v>
          </cell>
          <cell r="C76" t="str">
            <v>IMR</v>
          </cell>
          <cell r="D76" t="str">
            <v>CCF</v>
          </cell>
          <cell r="E76">
            <v>250.33</v>
          </cell>
        </row>
        <row r="77">
          <cell r="A77" t="str">
            <v>711</v>
          </cell>
          <cell r="B77" t="str">
            <v>Relay Room</v>
          </cell>
          <cell r="C77" t="str">
            <v>Relay Room (SER)</v>
          </cell>
          <cell r="D77" t="str">
            <v>CCF</v>
          </cell>
          <cell r="E77">
            <v>250</v>
          </cell>
        </row>
        <row r="78">
          <cell r="A78" t="str">
            <v>731</v>
          </cell>
          <cell r="B78" t="str">
            <v>Communications Room</v>
          </cell>
          <cell r="C78" t="str">
            <v>Communicatiuons Room (MDF)</v>
          </cell>
          <cell r="D78" t="str">
            <v>DC1</v>
          </cell>
          <cell r="E78">
            <v>244.71</v>
          </cell>
        </row>
        <row r="79">
          <cell r="A79" t="str">
            <v>741</v>
          </cell>
          <cell r="B79" t="str">
            <v>Telephone Exchange</v>
          </cell>
          <cell r="C79" t="str">
            <v>Telephone Exchange</v>
          </cell>
          <cell r="D79" t="str">
            <v>DC1</v>
          </cell>
          <cell r="E79">
            <v>262</v>
          </cell>
        </row>
        <row r="80">
          <cell r="A80" t="str">
            <v>746</v>
          </cell>
          <cell r="B80" t="str">
            <v>SCR</v>
          </cell>
          <cell r="C80" t="str">
            <v>Station Computer Rooom (SCR)</v>
          </cell>
          <cell r="D80" t="str">
            <v>CC5</v>
          </cell>
          <cell r="E80">
            <v>344.09</v>
          </cell>
        </row>
        <row r="81">
          <cell r="A81" t="str">
            <v>751</v>
          </cell>
          <cell r="B81" t="str">
            <v>SOR</v>
          </cell>
          <cell r="C81" t="str">
            <v>Station Operations Room (SOR)</v>
          </cell>
          <cell r="D81" t="str">
            <v>CC5</v>
          </cell>
          <cell r="E81">
            <v>250</v>
          </cell>
        </row>
        <row r="82">
          <cell r="A82" t="str">
            <v>756</v>
          </cell>
          <cell r="B82" t="str">
            <v>Control Room</v>
          </cell>
          <cell r="C82" t="str">
            <v>Control Room</v>
          </cell>
          <cell r="D82" t="str">
            <v>CC5</v>
          </cell>
          <cell r="E82">
            <v>350</v>
          </cell>
        </row>
        <row r="83">
          <cell r="A83" t="str">
            <v>761</v>
          </cell>
          <cell r="B83" t="str">
            <v>Equipment Room</v>
          </cell>
          <cell r="C83" t="str">
            <v>Other Equipment Rooms (Gas/Meter/Boiler)</v>
          </cell>
          <cell r="D83" t="str">
            <v>CCF</v>
          </cell>
          <cell r="E83">
            <v>256.68</v>
          </cell>
        </row>
        <row r="84">
          <cell r="A84" t="str">
            <v>771</v>
          </cell>
          <cell r="B84" t="str">
            <v>Pump Room</v>
          </cell>
          <cell r="C84" t="str">
            <v>Pump Room</v>
          </cell>
          <cell r="D84" t="str">
            <v>CCF</v>
          </cell>
          <cell r="E84">
            <v>270</v>
          </cell>
        </row>
        <row r="85">
          <cell r="A85" t="str">
            <v>776</v>
          </cell>
          <cell r="B85" t="str">
            <v>Fan Room</v>
          </cell>
          <cell r="C85" t="str">
            <v>Fan Room/Plant Room</v>
          </cell>
          <cell r="D85" t="str">
            <v>CCF</v>
          </cell>
          <cell r="E85">
            <v>286.75</v>
          </cell>
        </row>
        <row r="86">
          <cell r="A86" t="str">
            <v>781</v>
          </cell>
          <cell r="B86" t="str">
            <v>Transformer Room</v>
          </cell>
          <cell r="C86" t="str">
            <v>Substation/Transformer Room</v>
          </cell>
          <cell r="D86" t="str">
            <v>CCF</v>
          </cell>
          <cell r="E86">
            <v>150</v>
          </cell>
        </row>
        <row r="87">
          <cell r="A87" t="str">
            <v>786</v>
          </cell>
          <cell r="B87" t="str">
            <v>Cable Shaft</v>
          </cell>
          <cell r="C87" t="str">
            <v>Cable Shaft</v>
          </cell>
          <cell r="D87" t="str">
            <v>CCB</v>
          </cell>
          <cell r="E87">
            <v>150</v>
          </cell>
        </row>
        <row r="88">
          <cell r="A88" t="str">
            <v>791</v>
          </cell>
          <cell r="B88" t="str">
            <v>Vent Shaft</v>
          </cell>
          <cell r="C88" t="str">
            <v>Ventilation Shaft/Tunnel</v>
          </cell>
          <cell r="D88" t="str">
            <v>CCB</v>
          </cell>
          <cell r="E88">
            <v>150</v>
          </cell>
        </row>
        <row r="89">
          <cell r="A89" t="str">
            <v>801</v>
          </cell>
          <cell r="B89" t="str">
            <v>Office</v>
          </cell>
          <cell r="C89" t="str">
            <v>Office</v>
          </cell>
          <cell r="D89" t="str">
            <v>CC5</v>
          </cell>
          <cell r="E89">
            <v>265.99</v>
          </cell>
        </row>
        <row r="90">
          <cell r="A90" t="str">
            <v>901</v>
          </cell>
          <cell r="B90" t="str">
            <v>Miscellaneous</v>
          </cell>
          <cell r="C90" t="str">
            <v>Miscellaneous</v>
          </cell>
          <cell r="D90" t="str">
            <v>GE1</v>
          </cell>
          <cell r="E90">
            <v>350</v>
          </cell>
        </row>
        <row r="91">
          <cell r="A91" t="str">
            <v>951</v>
          </cell>
          <cell r="B91" t="str">
            <v>Disused Office</v>
          </cell>
          <cell r="C91" t="str">
            <v>Disused Room/Office</v>
          </cell>
          <cell r="D91" t="str">
            <v>CC5</v>
          </cell>
          <cell r="E91">
            <v>250</v>
          </cell>
        </row>
        <row r="92">
          <cell r="A92" t="str">
            <v>971</v>
          </cell>
          <cell r="B92" t="str">
            <v>Disused Passage</v>
          </cell>
          <cell r="C92" t="str">
            <v>Disused Passage</v>
          </cell>
          <cell r="D92" t="str">
            <v>CCE</v>
          </cell>
          <cell r="E92">
            <v>250</v>
          </cell>
        </row>
        <row r="93">
          <cell r="A93" t="str">
            <v>981</v>
          </cell>
          <cell r="B93" t="str">
            <v>Disused Stair</v>
          </cell>
          <cell r="C93" t="str">
            <v>Disused Stair</v>
          </cell>
          <cell r="D93" t="str">
            <v>CCC</v>
          </cell>
          <cell r="E93">
            <v>300</v>
          </cell>
        </row>
        <row r="94">
          <cell r="A94" t="str">
            <v>986</v>
          </cell>
          <cell r="B94" t="str">
            <v>Disused Shaft</v>
          </cell>
          <cell r="C94" t="str">
            <v>Disused Shaft/Tunnel</v>
          </cell>
          <cell r="D94" t="str">
            <v>CCB</v>
          </cell>
          <cell r="E94">
            <v>175</v>
          </cell>
        </row>
        <row r="95">
          <cell r="A95" t="str">
            <v>990</v>
          </cell>
          <cell r="B95" t="str">
            <v>Track Area</v>
          </cell>
          <cell r="C95" t="str">
            <v>Track Area-Siding Roads</v>
          </cell>
          <cell r="D95" t="str">
            <v>CC7</v>
          </cell>
          <cell r="E95">
            <v>0</v>
          </cell>
        </row>
        <row r="96">
          <cell r="A96">
            <v>993</v>
          </cell>
          <cell r="B96" t="str">
            <v>Track Area</v>
          </cell>
          <cell r="C96" t="str">
            <v>Track Area-Depot Siding</v>
          </cell>
          <cell r="D96" t="str">
            <v>CC7</v>
          </cell>
          <cell r="E96">
            <v>0</v>
          </cell>
        </row>
        <row r="97">
          <cell r="A97" t="str">
            <v>994</v>
          </cell>
          <cell r="B97" t="str">
            <v>Track Area</v>
          </cell>
          <cell r="C97" t="str">
            <v>Track Area-Inner Rail Road</v>
          </cell>
          <cell r="D97" t="str">
            <v>CC7</v>
          </cell>
          <cell r="E97">
            <v>0</v>
          </cell>
        </row>
        <row r="98">
          <cell r="A98" t="str">
            <v>995</v>
          </cell>
          <cell r="B98" t="str">
            <v>Track Area</v>
          </cell>
          <cell r="C98" t="str">
            <v>Track Area-Outer Rail Road</v>
          </cell>
          <cell r="D98" t="str">
            <v>CC7</v>
          </cell>
          <cell r="E98">
            <v>0</v>
          </cell>
        </row>
        <row r="99">
          <cell r="A99" t="str">
            <v>996</v>
          </cell>
          <cell r="B99" t="str">
            <v>Track Area</v>
          </cell>
          <cell r="C99" t="str">
            <v>Track Area-Platform Road</v>
          </cell>
          <cell r="D99" t="str">
            <v>CC7</v>
          </cell>
          <cell r="E99">
            <v>0</v>
          </cell>
        </row>
        <row r="100">
          <cell r="A100" t="str">
            <v>997</v>
          </cell>
          <cell r="B100" t="str">
            <v>Track Area</v>
          </cell>
          <cell r="C100" t="str">
            <v>Track Area-Middle Platform Road</v>
          </cell>
          <cell r="D100" t="str">
            <v>CC7</v>
          </cell>
          <cell r="E100">
            <v>0</v>
          </cell>
        </row>
        <row r="101">
          <cell r="A101" t="str">
            <v>998</v>
          </cell>
          <cell r="B101" t="str">
            <v>Track Area</v>
          </cell>
          <cell r="C101" t="str">
            <v>Track Area-Southbound/Eastbound Road</v>
          </cell>
          <cell r="D101" t="str">
            <v>CC7</v>
          </cell>
          <cell r="E101">
            <v>0</v>
          </cell>
        </row>
        <row r="102">
          <cell r="A102" t="str">
            <v>999</v>
          </cell>
          <cell r="B102" t="str">
            <v>Track Area</v>
          </cell>
          <cell r="C102" t="str">
            <v>Track Area-Northbound/Westbound Road</v>
          </cell>
          <cell r="D102" t="str">
            <v>CC7</v>
          </cell>
          <cell r="E102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136 Estimate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queries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RECTS SUMMARY"/>
      <sheetName val="Estimate"/>
      <sheetName val="Inlet Works Quants"/>
      <sheetName val="Rates of Major Items"/>
      <sheetName val="Rates from HOEU"/>
      <sheetName val="Original Rates from HOEU"/>
      <sheetName val="Element Pivot"/>
      <sheetName val="Client Pivot"/>
      <sheetName val="Directs Pivo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UL Period Sprd use Wrk &amp; Hol"/>
      <sheetName val="Holidays"/>
    </sheetNames>
    <sheetDataSet>
      <sheetData sheetId="0"/>
      <sheetData sheetId="1">
        <row r="1">
          <cell r="A1">
            <v>37622</v>
          </cell>
        </row>
        <row r="2">
          <cell r="A2">
            <v>37729</v>
          </cell>
        </row>
        <row r="3">
          <cell r="A3">
            <v>37732</v>
          </cell>
        </row>
        <row r="4">
          <cell r="A4">
            <v>37746</v>
          </cell>
        </row>
        <row r="5">
          <cell r="A5">
            <v>37767</v>
          </cell>
        </row>
        <row r="6">
          <cell r="A6">
            <v>37858</v>
          </cell>
        </row>
        <row r="7">
          <cell r="A7">
            <v>37980</v>
          </cell>
        </row>
        <row r="8">
          <cell r="A8">
            <v>37981</v>
          </cell>
        </row>
        <row r="9">
          <cell r="A9">
            <v>37987</v>
          </cell>
        </row>
        <row r="10">
          <cell r="A10">
            <v>38086</v>
          </cell>
        </row>
        <row r="11">
          <cell r="A11">
            <v>38089</v>
          </cell>
        </row>
        <row r="12">
          <cell r="A12">
            <v>38110</v>
          </cell>
        </row>
        <row r="13">
          <cell r="A13">
            <v>38138</v>
          </cell>
        </row>
        <row r="14">
          <cell r="A14">
            <v>38229</v>
          </cell>
        </row>
        <row r="15">
          <cell r="A15">
            <v>38345</v>
          </cell>
        </row>
        <row r="16">
          <cell r="A16">
            <v>38348</v>
          </cell>
        </row>
        <row r="17">
          <cell r="A17">
            <v>38355</v>
          </cell>
        </row>
        <row r="18">
          <cell r="A18">
            <v>38436</v>
          </cell>
        </row>
        <row r="19">
          <cell r="A19">
            <v>38439</v>
          </cell>
        </row>
        <row r="20">
          <cell r="A20">
            <v>38474</v>
          </cell>
        </row>
        <row r="21">
          <cell r="A21">
            <v>38502</v>
          </cell>
        </row>
        <row r="22">
          <cell r="A22">
            <v>38593</v>
          </cell>
        </row>
        <row r="23">
          <cell r="A23">
            <v>38713</v>
          </cell>
        </row>
        <row r="24">
          <cell r="A24">
            <v>38712</v>
          </cell>
        </row>
        <row r="25">
          <cell r="A25">
            <v>38719</v>
          </cell>
        </row>
        <row r="26">
          <cell r="A26">
            <v>38821</v>
          </cell>
        </row>
        <row r="27">
          <cell r="A27">
            <v>38824</v>
          </cell>
        </row>
        <row r="28">
          <cell r="A28">
            <v>38838</v>
          </cell>
        </row>
        <row r="29">
          <cell r="A29">
            <v>38866</v>
          </cell>
        </row>
        <row r="30">
          <cell r="A30">
            <v>38964</v>
          </cell>
        </row>
        <row r="31">
          <cell r="A31">
            <v>39076</v>
          </cell>
        </row>
        <row r="32">
          <cell r="A32">
            <v>39077</v>
          </cell>
        </row>
        <row r="33">
          <cell r="A33">
            <v>39083</v>
          </cell>
        </row>
        <row r="34">
          <cell r="A34">
            <v>39178</v>
          </cell>
        </row>
        <row r="35">
          <cell r="A35">
            <v>39181</v>
          </cell>
        </row>
        <row r="36">
          <cell r="A36">
            <v>39209</v>
          </cell>
        </row>
        <row r="37">
          <cell r="A37">
            <v>39230</v>
          </cell>
        </row>
        <row r="38">
          <cell r="A38">
            <v>39321</v>
          </cell>
        </row>
        <row r="39">
          <cell r="A39">
            <v>39441</v>
          </cell>
        </row>
        <row r="40">
          <cell r="A40">
            <v>39442</v>
          </cell>
        </row>
        <row r="41">
          <cell r="A41">
            <v>39448</v>
          </cell>
        </row>
        <row r="42">
          <cell r="A42">
            <v>39528</v>
          </cell>
        </row>
        <row r="43">
          <cell r="A43">
            <v>39531</v>
          </cell>
        </row>
        <row r="44">
          <cell r="A44">
            <v>39573</v>
          </cell>
        </row>
        <row r="45">
          <cell r="A45">
            <v>39594</v>
          </cell>
        </row>
        <row r="46">
          <cell r="A46">
            <v>39685</v>
          </cell>
        </row>
        <row r="47">
          <cell r="A47">
            <v>39807</v>
          </cell>
        </row>
        <row r="48">
          <cell r="A48">
            <v>39808</v>
          </cell>
        </row>
        <row r="49">
          <cell r="A49">
            <v>39814</v>
          </cell>
        </row>
        <row r="50">
          <cell r="A50">
            <v>39913</v>
          </cell>
        </row>
        <row r="51">
          <cell r="A51">
            <v>39916</v>
          </cell>
        </row>
        <row r="52">
          <cell r="A52">
            <v>39937</v>
          </cell>
        </row>
        <row r="53">
          <cell r="A53">
            <v>39958</v>
          </cell>
        </row>
        <row r="54">
          <cell r="A54">
            <v>40049</v>
          </cell>
        </row>
        <row r="55">
          <cell r="A55">
            <v>40172</v>
          </cell>
        </row>
        <row r="56">
          <cell r="A56">
            <v>40175</v>
          </cell>
        </row>
        <row r="57">
          <cell r="A57">
            <v>40179</v>
          </cell>
        </row>
        <row r="58">
          <cell r="A58">
            <v>40270</v>
          </cell>
        </row>
        <row r="59">
          <cell r="A59">
            <v>40273</v>
          </cell>
        </row>
        <row r="60">
          <cell r="A60">
            <v>40301</v>
          </cell>
        </row>
        <row r="61">
          <cell r="A61">
            <v>40329</v>
          </cell>
        </row>
        <row r="62">
          <cell r="A62">
            <v>40420</v>
          </cell>
        </row>
        <row r="63">
          <cell r="A63">
            <v>40536</v>
          </cell>
        </row>
        <row r="64">
          <cell r="A64">
            <v>40539</v>
          </cell>
        </row>
        <row r="65">
          <cell r="A65">
            <v>40546</v>
          </cell>
        </row>
        <row r="66">
          <cell r="A66">
            <v>40655</v>
          </cell>
        </row>
        <row r="67">
          <cell r="A67">
            <v>40658</v>
          </cell>
        </row>
        <row r="68">
          <cell r="A68">
            <v>40665</v>
          </cell>
        </row>
        <row r="69">
          <cell r="A69">
            <v>40693</v>
          </cell>
        </row>
        <row r="70">
          <cell r="A70">
            <v>40784</v>
          </cell>
        </row>
        <row r="71">
          <cell r="A71">
            <v>40904</v>
          </cell>
        </row>
        <row r="72">
          <cell r="A72">
            <v>40903</v>
          </cell>
        </row>
        <row r="73">
          <cell r="A73">
            <v>40910</v>
          </cell>
        </row>
        <row r="74">
          <cell r="A74">
            <v>41005</v>
          </cell>
        </row>
        <row r="75">
          <cell r="A75">
            <v>41008</v>
          </cell>
        </row>
        <row r="76">
          <cell r="A76">
            <v>41036</v>
          </cell>
        </row>
        <row r="77">
          <cell r="A77">
            <v>41057</v>
          </cell>
        </row>
        <row r="78">
          <cell r="A78">
            <v>41148</v>
          </cell>
        </row>
        <row r="79">
          <cell r="A79">
            <v>41268</v>
          </cell>
        </row>
        <row r="80">
          <cell r="A80">
            <v>41269</v>
          </cell>
        </row>
        <row r="81">
          <cell r="A81">
            <v>41275</v>
          </cell>
        </row>
        <row r="82">
          <cell r="A82">
            <v>41362</v>
          </cell>
        </row>
        <row r="83">
          <cell r="A83">
            <v>41365</v>
          </cell>
        </row>
        <row r="84">
          <cell r="A84">
            <v>41400</v>
          </cell>
        </row>
        <row r="85">
          <cell r="A85">
            <v>41421</v>
          </cell>
        </row>
        <row r="86">
          <cell r="A86">
            <v>41512</v>
          </cell>
        </row>
        <row r="87">
          <cell r="A87">
            <v>41633</v>
          </cell>
        </row>
        <row r="88">
          <cell r="A88">
            <v>41634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 Summary"/>
      <sheetName val="Activity Schedule"/>
      <sheetName val="Location Summary"/>
      <sheetName val="Trade Summary"/>
      <sheetName val="Staffing Sheet"/>
      <sheetName val="Sectional Listings"/>
      <sheetName val="Activity Schedule Expanded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Trades</v>
          </cell>
        </row>
        <row r="2">
          <cell r="A2" t="str">
            <v>Anti-Graffitti Coatings</v>
          </cell>
        </row>
        <row r="3">
          <cell r="A3" t="str">
            <v>Asbestos Removal</v>
          </cell>
        </row>
        <row r="4">
          <cell r="A4" t="str">
            <v>Blast Clean</v>
          </cell>
        </row>
        <row r="5">
          <cell r="A5" t="str">
            <v>Brickwork</v>
          </cell>
        </row>
        <row r="6">
          <cell r="A6" t="str">
            <v>Builder's Work</v>
          </cell>
        </row>
        <row r="7">
          <cell r="A7" t="str">
            <v>Carpentry &amp; Joinery</v>
          </cell>
        </row>
        <row r="8">
          <cell r="A8" t="str">
            <v>Ceiling Tiles</v>
          </cell>
        </row>
        <row r="9">
          <cell r="A9" t="str">
            <v>Cleaning</v>
          </cell>
        </row>
        <row r="10">
          <cell r="A10" t="str">
            <v>CMS (Cable Management System)</v>
          </cell>
        </row>
        <row r="11">
          <cell r="A11" t="str">
            <v>Comms</v>
          </cell>
        </row>
        <row r="12">
          <cell r="A12" t="str">
            <v>Concrete Repair</v>
          </cell>
        </row>
        <row r="13">
          <cell r="A13" t="str">
            <v>Decorate</v>
          </cell>
        </row>
        <row r="14">
          <cell r="A14" t="str">
            <v>Doors</v>
          </cell>
        </row>
        <row r="15">
          <cell r="A15" t="str">
            <v>Electrical</v>
          </cell>
        </row>
        <row r="16">
          <cell r="A16" t="str">
            <v>Fire</v>
          </cell>
        </row>
        <row r="17">
          <cell r="A17" t="str">
            <v>Fixtures and Fittings</v>
          </cell>
        </row>
        <row r="18">
          <cell r="A18" t="str">
            <v>Floor Tiles</v>
          </cell>
        </row>
        <row r="19">
          <cell r="A19" t="str">
            <v>Glazing</v>
          </cell>
        </row>
        <row r="20">
          <cell r="A20" t="str">
            <v>Mat Well</v>
          </cell>
        </row>
        <row r="21">
          <cell r="A21" t="str">
            <v>Mechanical</v>
          </cell>
        </row>
        <row r="22">
          <cell r="A22" t="str">
            <v xml:space="preserve">Metalwork </v>
          </cell>
        </row>
        <row r="23">
          <cell r="A23" t="str">
            <v>Plaster / Render</v>
          </cell>
        </row>
        <row r="24">
          <cell r="A24" t="str">
            <v>Platfom Nosings</v>
          </cell>
        </row>
        <row r="25">
          <cell r="A25" t="str">
            <v>Plumbing</v>
          </cell>
        </row>
        <row r="26">
          <cell r="A26" t="str">
            <v>Prelims Fixed</v>
          </cell>
        </row>
        <row r="27">
          <cell r="A27" t="str">
            <v>Prelims Time Related</v>
          </cell>
        </row>
        <row r="28">
          <cell r="A28" t="str">
            <v>Resin</v>
          </cell>
        </row>
        <row r="29">
          <cell r="A29" t="str">
            <v>Roof Works</v>
          </cell>
        </row>
        <row r="30">
          <cell r="A30" t="str">
            <v>Signage</v>
          </cell>
        </row>
        <row r="31">
          <cell r="A31" t="str">
            <v>Stair Nosings</v>
          </cell>
        </row>
        <row r="32">
          <cell r="A32" t="str">
            <v>Survey</v>
          </cell>
        </row>
        <row r="33">
          <cell r="A33" t="str">
            <v>Vitreous Enamel Tiling (VE)</v>
          </cell>
        </row>
        <row r="34">
          <cell r="A34" t="str">
            <v>Wall Tiles</v>
          </cell>
        </row>
        <row r="36">
          <cell r="A36" t="str">
            <v>Note Only - No Pricing Required</v>
          </cell>
        </row>
        <row r="37">
          <cell r="A37" t="str">
            <v>Contractor Inserted Item</v>
          </cell>
        </row>
        <row r="38">
          <cell r="A38" t="str">
            <v>End of List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6BB2F-411F-413A-891D-16CF486790E7}">
  <dimension ref="A1:G110"/>
  <sheetViews>
    <sheetView tabSelected="1" topLeftCell="A73" zoomScale="75" zoomScaleNormal="75" workbookViewId="0">
      <selection activeCell="D93" sqref="D93"/>
    </sheetView>
  </sheetViews>
  <sheetFormatPr defaultRowHeight="15.75" x14ac:dyDescent="0.25"/>
  <cols>
    <col min="1" max="1" width="19.42578125" style="12" customWidth="1"/>
    <col min="2" max="2" width="90.5703125" style="13" customWidth="1"/>
    <col min="3" max="3" width="13.85546875" style="12" customWidth="1"/>
    <col min="4" max="5" width="16.85546875" style="12" customWidth="1"/>
    <col min="6" max="6" width="30.42578125" style="15" customWidth="1"/>
    <col min="7" max="7" width="69.5703125" style="5" customWidth="1"/>
    <col min="8" max="11" width="9.140625" style="5" customWidth="1"/>
    <col min="12" max="16384" width="9.140625" style="5"/>
  </cols>
  <sheetData>
    <row r="1" spans="1:7" ht="21" customHeight="1" thickTop="1" x14ac:dyDescent="0.25">
      <c r="A1" s="1" t="s">
        <v>0</v>
      </c>
      <c r="B1" s="2" t="s">
        <v>113</v>
      </c>
      <c r="C1" s="117" t="s">
        <v>1</v>
      </c>
      <c r="D1" s="117"/>
      <c r="E1" s="3"/>
      <c r="F1" s="4"/>
    </row>
    <row r="2" spans="1:7" ht="21" customHeight="1" x14ac:dyDescent="0.25">
      <c r="A2" s="6" t="s">
        <v>3</v>
      </c>
      <c r="B2" s="7" t="s">
        <v>4</v>
      </c>
      <c r="C2" s="118" t="s">
        <v>5</v>
      </c>
      <c r="D2" s="118"/>
      <c r="E2" s="8"/>
      <c r="F2" s="7" t="s">
        <v>2</v>
      </c>
    </row>
    <row r="3" spans="1:7" ht="21" customHeight="1" x14ac:dyDescent="0.25">
      <c r="A3" s="6" t="s">
        <v>6</v>
      </c>
      <c r="B3" t="s">
        <v>133</v>
      </c>
      <c r="C3" s="118" t="s">
        <v>7</v>
      </c>
      <c r="D3" s="118"/>
      <c r="E3" s="8"/>
      <c r="F3" s="7"/>
    </row>
    <row r="4" spans="1:7" ht="21" customHeight="1" thickBot="1" x14ac:dyDescent="0.3">
      <c r="A4" s="9" t="s">
        <v>8</v>
      </c>
      <c r="B4" s="10" t="s">
        <v>134</v>
      </c>
      <c r="C4" s="119" t="s">
        <v>9</v>
      </c>
      <c r="D4" s="119"/>
      <c r="E4" s="11"/>
      <c r="F4" s="10"/>
    </row>
    <row r="5" spans="1:7" ht="15" customHeight="1" thickTop="1" thickBot="1" x14ac:dyDescent="0.3">
      <c r="C5" s="120"/>
      <c r="D5" s="120"/>
      <c r="E5" s="14"/>
    </row>
    <row r="6" spans="1:7" ht="50.1" customHeight="1" thickTop="1" thickBot="1" x14ac:dyDescent="0.3">
      <c r="A6" s="115" t="s">
        <v>132</v>
      </c>
      <c r="B6" s="116"/>
      <c r="C6" s="116"/>
      <c r="D6" s="116"/>
      <c r="E6" s="116"/>
      <c r="F6" s="116"/>
    </row>
    <row r="7" spans="1:7" ht="36" customHeight="1" thickTop="1" x14ac:dyDescent="0.25">
      <c r="A7" s="103" t="s">
        <v>131</v>
      </c>
      <c r="B7" s="104"/>
      <c r="C7" s="104"/>
      <c r="D7" s="105"/>
      <c r="E7" s="103"/>
      <c r="F7" s="104"/>
    </row>
    <row r="8" spans="1:7" ht="32.25" customHeight="1" thickBot="1" x14ac:dyDescent="0.3">
      <c r="A8" s="106"/>
      <c r="B8" s="107"/>
      <c r="C8" s="107"/>
      <c r="D8" s="108"/>
      <c r="E8" s="106"/>
      <c r="F8" s="107"/>
    </row>
    <row r="9" spans="1:7" ht="29.25" customHeight="1" thickTop="1" x14ac:dyDescent="0.25">
      <c r="A9" s="109" t="s">
        <v>10</v>
      </c>
      <c r="B9" s="111" t="s">
        <v>11</v>
      </c>
      <c r="C9" s="113" t="s">
        <v>12</v>
      </c>
      <c r="D9" s="113" t="s">
        <v>13</v>
      </c>
      <c r="E9" s="113" t="s">
        <v>14</v>
      </c>
      <c r="F9" s="78" t="s">
        <v>15</v>
      </c>
      <c r="G9" s="78" t="s">
        <v>16</v>
      </c>
    </row>
    <row r="10" spans="1:7" ht="15" customHeight="1" thickBot="1" x14ac:dyDescent="0.3">
      <c r="A10" s="110"/>
      <c r="B10" s="112"/>
      <c r="C10" s="114"/>
      <c r="D10" s="114"/>
      <c r="E10" s="114"/>
      <c r="F10" s="79"/>
      <c r="G10" s="79"/>
    </row>
    <row r="11" spans="1:7" ht="8.25" customHeight="1" thickTop="1" x14ac:dyDescent="0.25">
      <c r="A11" s="16"/>
      <c r="G11" s="17"/>
    </row>
    <row r="12" spans="1:7" ht="33.75" customHeight="1" x14ac:dyDescent="0.25">
      <c r="A12" s="18" t="s">
        <v>17</v>
      </c>
      <c r="B12" s="19" t="s">
        <v>18</v>
      </c>
      <c r="C12" s="19"/>
      <c r="D12" s="19"/>
      <c r="E12" s="20"/>
      <c r="F12" s="21">
        <f>SUM(F13:F14)</f>
        <v>0</v>
      </c>
      <c r="G12" s="22"/>
    </row>
    <row r="13" spans="1:7" ht="27.75" customHeight="1" x14ac:dyDescent="0.25">
      <c r="A13" s="23">
        <v>1</v>
      </c>
      <c r="B13" s="24" t="s">
        <v>19</v>
      </c>
      <c r="C13" s="23">
        <v>1</v>
      </c>
      <c r="D13" s="23" t="s">
        <v>10</v>
      </c>
      <c r="E13" s="25"/>
      <c r="F13" s="26">
        <v>0</v>
      </c>
      <c r="G13" s="27"/>
    </row>
    <row r="14" spans="1:7" ht="27.75" customHeight="1" x14ac:dyDescent="0.25">
      <c r="A14" s="23">
        <v>2</v>
      </c>
      <c r="B14" s="28" t="s">
        <v>20</v>
      </c>
      <c r="C14" s="23">
        <v>1</v>
      </c>
      <c r="D14" s="23" t="s">
        <v>21</v>
      </c>
      <c r="E14" s="25"/>
      <c r="F14" s="29">
        <f>E14*C14</f>
        <v>0</v>
      </c>
      <c r="G14" s="27"/>
    </row>
    <row r="15" spans="1:7" ht="25.5" customHeight="1" x14ac:dyDescent="0.25">
      <c r="A15" s="30" t="s">
        <v>22</v>
      </c>
      <c r="B15" s="31" t="s">
        <v>23</v>
      </c>
      <c r="C15" s="32"/>
      <c r="D15" s="32"/>
      <c r="E15" s="32"/>
      <c r="F15" s="33">
        <v>0</v>
      </c>
      <c r="G15" s="22"/>
    </row>
    <row r="16" spans="1:7" ht="24" hidden="1" customHeight="1" x14ac:dyDescent="0.25">
      <c r="A16" s="23">
        <v>1</v>
      </c>
      <c r="B16" s="34" t="s">
        <v>24</v>
      </c>
      <c r="C16" s="35"/>
      <c r="D16" s="23" t="s">
        <v>25</v>
      </c>
      <c r="E16" s="23"/>
      <c r="F16" s="36"/>
      <c r="G16" s="22"/>
    </row>
    <row r="17" spans="1:7" ht="24" hidden="1" customHeight="1" x14ac:dyDescent="0.25">
      <c r="A17" s="23">
        <v>2</v>
      </c>
      <c r="B17" s="34" t="s">
        <v>114</v>
      </c>
      <c r="C17" s="35"/>
      <c r="D17" s="23"/>
      <c r="E17" s="23"/>
      <c r="F17" s="36"/>
      <c r="G17" s="22"/>
    </row>
    <row r="18" spans="1:7" ht="31.5" hidden="1" x14ac:dyDescent="0.25">
      <c r="A18" s="23">
        <v>3</v>
      </c>
      <c r="B18" s="34" t="s">
        <v>115</v>
      </c>
      <c r="C18" s="35"/>
      <c r="D18" s="23"/>
      <c r="E18" s="23"/>
      <c r="F18" s="36"/>
      <c r="G18" s="22"/>
    </row>
    <row r="19" spans="1:7" ht="24" hidden="1" customHeight="1" x14ac:dyDescent="0.25">
      <c r="A19" s="23"/>
      <c r="B19" s="34" t="s">
        <v>26</v>
      </c>
      <c r="C19" s="35"/>
      <c r="D19" s="23"/>
      <c r="E19" s="23"/>
      <c r="F19" s="36"/>
      <c r="G19" s="22"/>
    </row>
    <row r="20" spans="1:7" ht="24" hidden="1" customHeight="1" x14ac:dyDescent="0.25">
      <c r="A20" s="23"/>
      <c r="B20" s="34" t="s">
        <v>27</v>
      </c>
      <c r="C20" s="35"/>
      <c r="D20" s="23"/>
      <c r="E20" s="23"/>
      <c r="F20" s="36"/>
      <c r="G20" s="22"/>
    </row>
    <row r="21" spans="1:7" ht="24" hidden="1" customHeight="1" x14ac:dyDescent="0.25">
      <c r="A21" s="23"/>
      <c r="B21" s="34" t="s">
        <v>28</v>
      </c>
      <c r="C21" s="35"/>
      <c r="D21" s="23"/>
      <c r="E21" s="23"/>
      <c r="F21" s="36"/>
      <c r="G21" s="22"/>
    </row>
    <row r="22" spans="1:7" ht="24" hidden="1" customHeight="1" x14ac:dyDescent="0.25">
      <c r="A22" s="23"/>
      <c r="B22" s="34" t="s">
        <v>29</v>
      </c>
      <c r="C22" s="35"/>
      <c r="D22" s="23"/>
      <c r="E22" s="23"/>
      <c r="F22" s="36"/>
      <c r="G22" s="22"/>
    </row>
    <row r="23" spans="1:7" ht="24" hidden="1" customHeight="1" x14ac:dyDescent="0.25">
      <c r="A23" s="23"/>
      <c r="B23" s="34" t="s">
        <v>30</v>
      </c>
      <c r="C23" s="35"/>
      <c r="D23" s="23"/>
      <c r="E23" s="23"/>
      <c r="F23" s="36"/>
      <c r="G23" s="22"/>
    </row>
    <row r="24" spans="1:7" ht="24" hidden="1" customHeight="1" x14ac:dyDescent="0.25">
      <c r="A24" s="37" t="s">
        <v>31</v>
      </c>
      <c r="B24" s="38" t="s">
        <v>32</v>
      </c>
      <c r="C24" s="35"/>
      <c r="D24" s="23"/>
      <c r="E24" s="23"/>
      <c r="F24" s="36"/>
      <c r="G24" s="22"/>
    </row>
    <row r="25" spans="1:7" ht="31.5" hidden="1" x14ac:dyDescent="0.25">
      <c r="A25" s="23"/>
      <c r="B25" s="34" t="s">
        <v>33</v>
      </c>
      <c r="C25" s="35"/>
      <c r="D25" s="23"/>
      <c r="E25" s="23"/>
      <c r="F25" s="36"/>
      <c r="G25" s="74" t="s">
        <v>116</v>
      </c>
    </row>
    <row r="26" spans="1:7" ht="36" hidden="1" customHeight="1" x14ac:dyDescent="0.25">
      <c r="A26" s="23"/>
      <c r="B26" s="34" t="s">
        <v>117</v>
      </c>
      <c r="C26" s="35"/>
      <c r="D26" s="23"/>
      <c r="E26" s="23"/>
      <c r="F26" s="36"/>
      <c r="G26" s="74" t="s">
        <v>116</v>
      </c>
    </row>
    <row r="27" spans="1:7" ht="39" hidden="1" customHeight="1" x14ac:dyDescent="0.25">
      <c r="A27" s="23"/>
      <c r="B27" s="34" t="s">
        <v>118</v>
      </c>
      <c r="C27" s="35"/>
      <c r="D27" s="23"/>
      <c r="E27" s="23"/>
      <c r="F27" s="36"/>
      <c r="G27" s="22" t="s">
        <v>34</v>
      </c>
    </row>
    <row r="28" spans="1:7" ht="26.25" customHeight="1" x14ac:dyDescent="0.25">
      <c r="A28" s="23">
        <v>1</v>
      </c>
      <c r="B28" s="34" t="s">
        <v>35</v>
      </c>
      <c r="C28" s="35"/>
      <c r="D28" s="23"/>
      <c r="E28" s="25"/>
      <c r="F28" s="36"/>
      <c r="G28" s="22"/>
    </row>
    <row r="29" spans="1:7" ht="24" customHeight="1" x14ac:dyDescent="0.25">
      <c r="A29" s="39" t="s">
        <v>31</v>
      </c>
      <c r="B29" s="40" t="s">
        <v>36</v>
      </c>
      <c r="C29" s="41"/>
      <c r="D29" s="42"/>
      <c r="E29" s="43"/>
      <c r="F29" s="44">
        <f>SUM(F30:F42)</f>
        <v>0</v>
      </c>
      <c r="G29" s="22"/>
    </row>
    <row r="30" spans="1:7" ht="24" customHeight="1" x14ac:dyDescent="0.25">
      <c r="A30" s="37">
        <v>2</v>
      </c>
      <c r="B30" s="34" t="s">
        <v>37</v>
      </c>
      <c r="C30" s="35">
        <v>37</v>
      </c>
      <c r="D30" s="23" t="s">
        <v>38</v>
      </c>
      <c r="E30" s="25"/>
      <c r="F30" s="36">
        <f>E30*C30</f>
        <v>0</v>
      </c>
      <c r="G30" s="22"/>
    </row>
    <row r="31" spans="1:7" ht="52.5" customHeight="1" x14ac:dyDescent="0.25">
      <c r="A31" s="23">
        <v>3</v>
      </c>
      <c r="B31" s="34" t="s">
        <v>119</v>
      </c>
      <c r="C31" s="35">
        <v>346</v>
      </c>
      <c r="D31" s="23" t="s">
        <v>39</v>
      </c>
      <c r="E31" s="25"/>
      <c r="F31" s="36">
        <f t="shared" ref="F31:F42" si="0">E31*C31</f>
        <v>0</v>
      </c>
      <c r="G31" s="22"/>
    </row>
    <row r="32" spans="1:7" ht="33.75" customHeight="1" x14ac:dyDescent="0.25">
      <c r="A32" s="23">
        <v>4</v>
      </c>
      <c r="B32" s="34" t="s">
        <v>120</v>
      </c>
      <c r="C32" s="35">
        <v>60</v>
      </c>
      <c r="D32" s="23" t="s">
        <v>39</v>
      </c>
      <c r="E32" s="25"/>
      <c r="F32" s="36">
        <f t="shared" si="0"/>
        <v>0</v>
      </c>
      <c r="G32" s="22"/>
    </row>
    <row r="33" spans="1:7" ht="21" customHeight="1" x14ac:dyDescent="0.25">
      <c r="A33" s="23">
        <v>5</v>
      </c>
      <c r="B33" s="34" t="s">
        <v>121</v>
      </c>
      <c r="C33" s="35">
        <v>28</v>
      </c>
      <c r="D33" s="23" t="s">
        <v>39</v>
      </c>
      <c r="E33" s="25"/>
      <c r="F33" s="36">
        <f t="shared" si="0"/>
        <v>0</v>
      </c>
      <c r="G33" s="22"/>
    </row>
    <row r="34" spans="1:7" ht="37.5" customHeight="1" x14ac:dyDescent="0.25">
      <c r="A34" s="23">
        <v>6</v>
      </c>
      <c r="B34" s="34" t="s">
        <v>40</v>
      </c>
      <c r="C34" s="35">
        <v>24</v>
      </c>
      <c r="D34" s="23" t="s">
        <v>38</v>
      </c>
      <c r="E34" s="25"/>
      <c r="F34" s="36">
        <f t="shared" si="0"/>
        <v>0</v>
      </c>
      <c r="G34" s="22"/>
    </row>
    <row r="35" spans="1:7" ht="24" customHeight="1" x14ac:dyDescent="0.25">
      <c r="A35" s="23">
        <v>7</v>
      </c>
      <c r="B35" s="34" t="s">
        <v>41</v>
      </c>
      <c r="C35" s="35">
        <v>75</v>
      </c>
      <c r="D35" s="23" t="s">
        <v>38</v>
      </c>
      <c r="E35" s="25"/>
      <c r="F35" s="36">
        <f t="shared" si="0"/>
        <v>0</v>
      </c>
      <c r="G35" s="22"/>
    </row>
    <row r="36" spans="1:7" ht="21.95" customHeight="1" x14ac:dyDescent="0.25">
      <c r="A36" s="23">
        <v>8</v>
      </c>
      <c r="B36" s="34" t="s">
        <v>42</v>
      </c>
      <c r="C36" s="35">
        <v>9</v>
      </c>
      <c r="D36" s="23" t="s">
        <v>43</v>
      </c>
      <c r="E36" s="25"/>
      <c r="F36" s="36">
        <f t="shared" si="0"/>
        <v>0</v>
      </c>
      <c r="G36" s="22"/>
    </row>
    <row r="37" spans="1:7" ht="21.95" customHeight="1" x14ac:dyDescent="0.25">
      <c r="A37" s="23">
        <v>9</v>
      </c>
      <c r="B37" s="34" t="s">
        <v>44</v>
      </c>
      <c r="C37" s="35">
        <v>3</v>
      </c>
      <c r="D37" s="23" t="s">
        <v>43</v>
      </c>
      <c r="E37" s="25"/>
      <c r="F37" s="36">
        <f t="shared" si="0"/>
        <v>0</v>
      </c>
      <c r="G37" s="22"/>
    </row>
    <row r="38" spans="1:7" ht="21.95" customHeight="1" x14ac:dyDescent="0.25">
      <c r="A38" s="23">
        <v>10</v>
      </c>
      <c r="B38" s="34" t="s">
        <v>45</v>
      </c>
      <c r="C38" s="35">
        <v>1</v>
      </c>
      <c r="D38" s="23" t="s">
        <v>43</v>
      </c>
      <c r="E38" s="25"/>
      <c r="F38" s="36">
        <f t="shared" si="0"/>
        <v>0</v>
      </c>
      <c r="G38" s="22"/>
    </row>
    <row r="39" spans="1:7" ht="21.95" customHeight="1" x14ac:dyDescent="0.25">
      <c r="A39" s="23">
        <v>11</v>
      </c>
      <c r="B39" s="34" t="s">
        <v>46</v>
      </c>
      <c r="C39" s="35">
        <f>C31/2</f>
        <v>173</v>
      </c>
      <c r="D39" s="23" t="s">
        <v>39</v>
      </c>
      <c r="E39" s="25"/>
      <c r="F39" s="36">
        <f t="shared" si="0"/>
        <v>0</v>
      </c>
      <c r="G39" s="22"/>
    </row>
    <row r="40" spans="1:7" ht="21.95" customHeight="1" x14ac:dyDescent="0.25">
      <c r="A40" s="23">
        <v>12</v>
      </c>
      <c r="B40" s="34" t="s">
        <v>47</v>
      </c>
      <c r="C40" s="35">
        <f>C32/2</f>
        <v>30</v>
      </c>
      <c r="D40" s="23" t="s">
        <v>39</v>
      </c>
      <c r="E40" s="25"/>
      <c r="F40" s="36">
        <f t="shared" si="0"/>
        <v>0</v>
      </c>
      <c r="G40" s="22"/>
    </row>
    <row r="41" spans="1:7" ht="21.95" customHeight="1" x14ac:dyDescent="0.25">
      <c r="A41" s="23">
        <v>13</v>
      </c>
      <c r="B41" s="34" t="s">
        <v>48</v>
      </c>
      <c r="C41" s="35">
        <v>7</v>
      </c>
      <c r="D41" s="23" t="s">
        <v>38</v>
      </c>
      <c r="E41" s="25"/>
      <c r="F41" s="36">
        <f t="shared" si="0"/>
        <v>0</v>
      </c>
      <c r="G41" s="22"/>
    </row>
    <row r="42" spans="1:7" ht="21.95" customHeight="1" x14ac:dyDescent="0.25">
      <c r="A42" s="23">
        <v>14</v>
      </c>
      <c r="B42" s="34" t="s">
        <v>49</v>
      </c>
      <c r="C42" s="35">
        <f>C34</f>
        <v>24</v>
      </c>
      <c r="D42" s="23" t="s">
        <v>38</v>
      </c>
      <c r="E42" s="25"/>
      <c r="F42" s="36">
        <f t="shared" si="0"/>
        <v>0</v>
      </c>
      <c r="G42" s="22"/>
    </row>
    <row r="43" spans="1:7" ht="24" customHeight="1" x14ac:dyDescent="0.25">
      <c r="A43" s="39" t="s">
        <v>50</v>
      </c>
      <c r="B43" s="45" t="s">
        <v>51</v>
      </c>
      <c r="C43" s="41"/>
      <c r="D43" s="42"/>
      <c r="E43" s="43"/>
      <c r="F43" s="44">
        <f>SUM(F44:F52)</f>
        <v>0</v>
      </c>
      <c r="G43" s="22"/>
    </row>
    <row r="44" spans="1:7" ht="31.5" x14ac:dyDescent="0.25">
      <c r="A44" s="23">
        <v>1</v>
      </c>
      <c r="B44" s="34" t="s">
        <v>122</v>
      </c>
      <c r="C44" s="35">
        <v>30</v>
      </c>
      <c r="D44" s="23" t="s">
        <v>38</v>
      </c>
      <c r="E44" s="25"/>
      <c r="F44" s="36">
        <f t="shared" ref="F44:F52" si="1">E44*C44</f>
        <v>0</v>
      </c>
      <c r="G44" s="22"/>
    </row>
    <row r="45" spans="1:7" ht="24" customHeight="1" x14ac:dyDescent="0.25">
      <c r="A45" s="23">
        <v>2</v>
      </c>
      <c r="B45" s="34" t="s">
        <v>123</v>
      </c>
      <c r="C45" s="35">
        <v>38</v>
      </c>
      <c r="D45" s="23" t="s">
        <v>43</v>
      </c>
      <c r="E45" s="25"/>
      <c r="F45" s="36">
        <f t="shared" si="1"/>
        <v>0</v>
      </c>
      <c r="G45" s="22"/>
    </row>
    <row r="46" spans="1:7" ht="24" customHeight="1" x14ac:dyDescent="0.25">
      <c r="A46" s="23">
        <v>3</v>
      </c>
      <c r="B46" s="34" t="s">
        <v>52</v>
      </c>
      <c r="C46" s="35">
        <v>15</v>
      </c>
      <c r="D46" s="23" t="s">
        <v>38</v>
      </c>
      <c r="E46" s="25"/>
      <c r="F46" s="36">
        <f t="shared" si="1"/>
        <v>0</v>
      </c>
      <c r="G46" s="22"/>
    </row>
    <row r="47" spans="1:7" ht="38.25" customHeight="1" x14ac:dyDescent="0.25">
      <c r="A47" s="23">
        <v>4</v>
      </c>
      <c r="B47" s="34" t="s">
        <v>124</v>
      </c>
      <c r="C47" s="35">
        <f>15*4.2</f>
        <v>63</v>
      </c>
      <c r="D47" s="23" t="s">
        <v>39</v>
      </c>
      <c r="E47" s="25"/>
      <c r="F47" s="36">
        <f t="shared" si="1"/>
        <v>0</v>
      </c>
      <c r="G47" s="22"/>
    </row>
    <row r="48" spans="1:7" ht="24" customHeight="1" x14ac:dyDescent="0.25">
      <c r="A48" s="23">
        <v>5</v>
      </c>
      <c r="B48" s="34" t="s">
        <v>53</v>
      </c>
      <c r="C48" s="35">
        <v>60</v>
      </c>
      <c r="D48" s="23" t="s">
        <v>39</v>
      </c>
      <c r="E48" s="25"/>
      <c r="F48" s="36">
        <f t="shared" si="1"/>
        <v>0</v>
      </c>
      <c r="G48" s="22"/>
    </row>
    <row r="49" spans="1:7" ht="31.5" x14ac:dyDescent="0.25">
      <c r="A49" s="23">
        <v>6</v>
      </c>
      <c r="B49" s="34" t="s">
        <v>125</v>
      </c>
      <c r="C49" s="35">
        <v>63</v>
      </c>
      <c r="D49" s="23" t="s">
        <v>39</v>
      </c>
      <c r="E49" s="25"/>
      <c r="F49" s="36">
        <f t="shared" si="1"/>
        <v>0</v>
      </c>
      <c r="G49" s="22"/>
    </row>
    <row r="50" spans="1:7" ht="32.25" customHeight="1" x14ac:dyDescent="0.25">
      <c r="A50" s="23">
        <v>7</v>
      </c>
      <c r="B50" s="34" t="s">
        <v>54</v>
      </c>
      <c r="C50" s="35">
        <v>15</v>
      </c>
      <c r="D50" s="23" t="s">
        <v>55</v>
      </c>
      <c r="E50" s="25"/>
      <c r="F50" s="36">
        <f t="shared" si="1"/>
        <v>0</v>
      </c>
      <c r="G50" s="22"/>
    </row>
    <row r="51" spans="1:7" ht="24" customHeight="1" x14ac:dyDescent="0.25">
      <c r="A51" s="23">
        <v>8</v>
      </c>
      <c r="B51" s="34" t="s">
        <v>56</v>
      </c>
      <c r="C51" s="35">
        <v>15</v>
      </c>
      <c r="D51" s="23" t="s">
        <v>38</v>
      </c>
      <c r="E51" s="25"/>
      <c r="F51" s="36">
        <f t="shared" si="1"/>
        <v>0</v>
      </c>
      <c r="G51" s="22"/>
    </row>
    <row r="52" spans="1:7" ht="31.5" x14ac:dyDescent="0.25">
      <c r="A52" s="23">
        <v>9</v>
      </c>
      <c r="B52" s="34" t="s">
        <v>126</v>
      </c>
      <c r="C52" s="35">
        <v>2</v>
      </c>
      <c r="D52" s="23" t="s">
        <v>43</v>
      </c>
      <c r="E52" s="25"/>
      <c r="F52" s="36">
        <f t="shared" si="1"/>
        <v>0</v>
      </c>
      <c r="G52" s="22"/>
    </row>
    <row r="53" spans="1:7" ht="24" customHeight="1" x14ac:dyDescent="0.25">
      <c r="A53" s="39" t="s">
        <v>57</v>
      </c>
      <c r="B53" s="45" t="s">
        <v>58</v>
      </c>
      <c r="C53" s="41"/>
      <c r="D53" s="42"/>
      <c r="E53" s="43"/>
      <c r="F53" s="44">
        <f>SUM(F54)</f>
        <v>0</v>
      </c>
      <c r="G53" s="22"/>
    </row>
    <row r="54" spans="1:7" ht="31.5" x14ac:dyDescent="0.25">
      <c r="A54" s="23">
        <v>1</v>
      </c>
      <c r="B54" s="34" t="s">
        <v>59</v>
      </c>
      <c r="C54" s="35">
        <v>74</v>
      </c>
      <c r="D54" s="23" t="s">
        <v>39</v>
      </c>
      <c r="E54" s="25"/>
      <c r="F54" s="36">
        <f t="shared" ref="F54" si="2">E54*C54</f>
        <v>0</v>
      </c>
      <c r="G54" s="22"/>
    </row>
    <row r="55" spans="1:7" ht="24" customHeight="1" x14ac:dyDescent="0.25">
      <c r="A55" s="39" t="s">
        <v>60</v>
      </c>
      <c r="B55" s="45" t="s">
        <v>61</v>
      </c>
      <c r="C55" s="41"/>
      <c r="D55" s="42"/>
      <c r="E55" s="43"/>
      <c r="F55" s="44">
        <f>SUM(F56:F59)</f>
        <v>0</v>
      </c>
      <c r="G55" s="22"/>
    </row>
    <row r="56" spans="1:7" ht="24" customHeight="1" x14ac:dyDescent="0.25">
      <c r="A56" s="23">
        <v>1</v>
      </c>
      <c r="B56" s="34" t="s">
        <v>62</v>
      </c>
      <c r="C56" s="35">
        <v>3</v>
      </c>
      <c r="D56" s="23" t="s">
        <v>43</v>
      </c>
      <c r="E56" s="25"/>
      <c r="F56" s="36">
        <f t="shared" ref="F56:F59" si="3">E56*C56</f>
        <v>0</v>
      </c>
      <c r="G56" s="22"/>
    </row>
    <row r="57" spans="1:7" ht="24" customHeight="1" x14ac:dyDescent="0.25">
      <c r="A57" s="23">
        <v>2</v>
      </c>
      <c r="B57" s="34" t="s">
        <v>63</v>
      </c>
      <c r="C57" s="35">
        <v>3</v>
      </c>
      <c r="D57" s="23" t="s">
        <v>43</v>
      </c>
      <c r="E57" s="25"/>
      <c r="F57" s="36">
        <f t="shared" si="3"/>
        <v>0</v>
      </c>
      <c r="G57" s="22"/>
    </row>
    <row r="58" spans="1:7" ht="24" customHeight="1" x14ac:dyDescent="0.25">
      <c r="A58" s="23">
        <v>3</v>
      </c>
      <c r="B58" s="34" t="s">
        <v>64</v>
      </c>
      <c r="C58" s="35">
        <v>3</v>
      </c>
      <c r="D58" s="23" t="s">
        <v>43</v>
      </c>
      <c r="E58" s="25"/>
      <c r="F58" s="36">
        <f t="shared" si="3"/>
        <v>0</v>
      </c>
      <c r="G58" s="22"/>
    </row>
    <row r="59" spans="1:7" ht="24" customHeight="1" x14ac:dyDescent="0.25">
      <c r="A59" s="23">
        <v>4</v>
      </c>
      <c r="B59" s="34" t="s">
        <v>65</v>
      </c>
      <c r="C59" s="35">
        <v>6</v>
      </c>
      <c r="D59" s="23" t="s">
        <v>43</v>
      </c>
      <c r="E59" s="25"/>
      <c r="F59" s="36">
        <f t="shared" si="3"/>
        <v>0</v>
      </c>
      <c r="G59" s="22"/>
    </row>
    <row r="60" spans="1:7" ht="24" customHeight="1" x14ac:dyDescent="0.25">
      <c r="A60" s="42" t="s">
        <v>66</v>
      </c>
      <c r="B60" s="45" t="s">
        <v>67</v>
      </c>
      <c r="C60" s="41"/>
      <c r="D60" s="42"/>
      <c r="E60" s="43"/>
      <c r="F60" s="44">
        <f>SUM(F61:F62)</f>
        <v>0</v>
      </c>
      <c r="G60" s="22"/>
    </row>
    <row r="61" spans="1:7" ht="37.5" customHeight="1" x14ac:dyDescent="0.25">
      <c r="A61" s="23">
        <v>1</v>
      </c>
      <c r="B61" s="34" t="s">
        <v>68</v>
      </c>
      <c r="C61" s="35">
        <v>56</v>
      </c>
      <c r="D61" s="23" t="s">
        <v>69</v>
      </c>
      <c r="E61" s="25"/>
      <c r="F61" s="36">
        <f t="shared" ref="F61:F62" si="4">E61*C61</f>
        <v>0</v>
      </c>
      <c r="G61" s="22"/>
    </row>
    <row r="62" spans="1:7" ht="24" customHeight="1" x14ac:dyDescent="0.25">
      <c r="A62" s="23">
        <v>2</v>
      </c>
      <c r="B62" s="34" t="s">
        <v>70</v>
      </c>
      <c r="C62" s="35">
        <v>47</v>
      </c>
      <c r="D62" s="23" t="s">
        <v>69</v>
      </c>
      <c r="E62" s="25"/>
      <c r="F62" s="36">
        <f t="shared" si="4"/>
        <v>0</v>
      </c>
      <c r="G62" s="22"/>
    </row>
    <row r="63" spans="1:7" ht="22.5" customHeight="1" x14ac:dyDescent="0.25">
      <c r="A63" s="42" t="s">
        <v>71</v>
      </c>
      <c r="B63" s="45" t="s">
        <v>72</v>
      </c>
      <c r="C63" s="41"/>
      <c r="D63" s="42"/>
      <c r="E63" s="43"/>
      <c r="F63" s="44">
        <f>SUM(F65:F69)</f>
        <v>0</v>
      </c>
      <c r="G63" s="22"/>
    </row>
    <row r="64" spans="1:7" ht="24" customHeight="1" x14ac:dyDescent="0.25">
      <c r="A64" s="23">
        <v>1</v>
      </c>
      <c r="B64" s="45" t="s">
        <v>127</v>
      </c>
      <c r="C64" s="35"/>
      <c r="D64" s="23"/>
      <c r="E64" s="25"/>
      <c r="F64" s="36"/>
      <c r="G64" s="22"/>
    </row>
    <row r="65" spans="1:7" ht="31.5" x14ac:dyDescent="0.25">
      <c r="A65" s="23">
        <v>2</v>
      </c>
      <c r="B65" s="34" t="s">
        <v>128</v>
      </c>
      <c r="C65" s="35">
        <f>C54</f>
        <v>74</v>
      </c>
      <c r="D65" s="23" t="s">
        <v>39</v>
      </c>
      <c r="E65" s="25"/>
      <c r="F65" s="36">
        <f t="shared" ref="F65:F66" si="5">E65*C65</f>
        <v>0</v>
      </c>
      <c r="G65" s="22"/>
    </row>
    <row r="66" spans="1:7" ht="36" customHeight="1" x14ac:dyDescent="0.25">
      <c r="A66" s="23">
        <v>3</v>
      </c>
      <c r="B66" s="34" t="s">
        <v>73</v>
      </c>
      <c r="C66" s="35">
        <f>15*3.3</f>
        <v>49.5</v>
      </c>
      <c r="D66" s="23" t="s">
        <v>39</v>
      </c>
      <c r="E66" s="25"/>
      <c r="F66" s="36">
        <f t="shared" si="5"/>
        <v>0</v>
      </c>
      <c r="G66" s="22"/>
    </row>
    <row r="67" spans="1:7" ht="24" customHeight="1" x14ac:dyDescent="0.25">
      <c r="A67" s="23"/>
      <c r="B67" s="45" t="s">
        <v>74</v>
      </c>
      <c r="C67" s="35"/>
      <c r="D67" s="23"/>
      <c r="E67" s="25"/>
      <c r="F67" s="36"/>
      <c r="G67" s="22"/>
    </row>
    <row r="68" spans="1:7" ht="35.25" customHeight="1" x14ac:dyDescent="0.25">
      <c r="A68" s="23">
        <v>4</v>
      </c>
      <c r="B68" s="34" t="s">
        <v>129</v>
      </c>
      <c r="C68" s="35">
        <v>209</v>
      </c>
      <c r="D68" s="23" t="s">
        <v>39</v>
      </c>
      <c r="E68" s="25"/>
      <c r="F68" s="36">
        <f t="shared" ref="F68:F70" si="6">E68*C68</f>
        <v>0</v>
      </c>
      <c r="G68" s="22"/>
    </row>
    <row r="69" spans="1:7" ht="33.75" customHeight="1" x14ac:dyDescent="0.25">
      <c r="A69" s="23">
        <v>5</v>
      </c>
      <c r="B69" s="34" t="s">
        <v>111</v>
      </c>
      <c r="C69" s="35">
        <f>C68</f>
        <v>209</v>
      </c>
      <c r="D69" s="23" t="s">
        <v>39</v>
      </c>
      <c r="E69" s="25"/>
      <c r="F69" s="36">
        <f t="shared" si="6"/>
        <v>0</v>
      </c>
      <c r="G69" s="22"/>
    </row>
    <row r="70" spans="1:7" ht="37.5" customHeight="1" x14ac:dyDescent="0.25">
      <c r="A70" s="23">
        <v>6</v>
      </c>
      <c r="B70" s="34" t="s">
        <v>112</v>
      </c>
      <c r="C70" s="35">
        <v>46</v>
      </c>
      <c r="D70" s="23" t="s">
        <v>39</v>
      </c>
      <c r="E70" s="25"/>
      <c r="F70" s="36">
        <f t="shared" si="6"/>
        <v>0</v>
      </c>
      <c r="G70" s="22"/>
    </row>
    <row r="71" spans="1:7" ht="24.75" customHeight="1" x14ac:dyDescent="0.25">
      <c r="A71" s="42" t="s">
        <v>75</v>
      </c>
      <c r="B71" s="45" t="s">
        <v>76</v>
      </c>
      <c r="C71" s="41"/>
      <c r="D71" s="42"/>
      <c r="E71" s="43"/>
      <c r="F71" s="44">
        <f>SUM(F72:F73)</f>
        <v>0</v>
      </c>
      <c r="G71" s="22"/>
    </row>
    <row r="72" spans="1:7" ht="24.75" customHeight="1" x14ac:dyDescent="0.25">
      <c r="A72" s="23">
        <v>1</v>
      </c>
      <c r="B72" s="34" t="s">
        <v>77</v>
      </c>
      <c r="C72" s="35">
        <v>47</v>
      </c>
      <c r="D72" s="23" t="s">
        <v>69</v>
      </c>
      <c r="E72" s="25"/>
      <c r="F72" s="36">
        <f t="shared" ref="F72:F73" si="7">E72*C72</f>
        <v>0</v>
      </c>
      <c r="G72" s="22"/>
    </row>
    <row r="73" spans="1:7" ht="24.75" customHeight="1" x14ac:dyDescent="0.25">
      <c r="A73" s="23">
        <v>2</v>
      </c>
      <c r="B73" s="34" t="s">
        <v>78</v>
      </c>
      <c r="C73" s="35">
        <v>47</v>
      </c>
      <c r="D73" s="23" t="s">
        <v>69</v>
      </c>
      <c r="E73" s="25"/>
      <c r="F73" s="36">
        <f t="shared" si="7"/>
        <v>0</v>
      </c>
      <c r="G73" s="22"/>
    </row>
    <row r="74" spans="1:7" ht="24" customHeight="1" x14ac:dyDescent="0.25">
      <c r="A74" s="42" t="s">
        <v>79</v>
      </c>
      <c r="B74" s="45" t="s">
        <v>80</v>
      </c>
      <c r="C74" s="41"/>
      <c r="D74" s="42"/>
      <c r="E74" s="43"/>
      <c r="F74" s="44">
        <f>SUM(F75:F78)</f>
        <v>0</v>
      </c>
      <c r="G74" s="22"/>
    </row>
    <row r="75" spans="1:7" ht="67.5" customHeight="1" x14ac:dyDescent="0.25">
      <c r="A75" s="23">
        <v>1</v>
      </c>
      <c r="B75" s="34" t="s">
        <v>130</v>
      </c>
      <c r="C75" s="35">
        <v>3</v>
      </c>
      <c r="D75" s="23" t="s">
        <v>43</v>
      </c>
      <c r="E75" s="25"/>
      <c r="F75" s="36">
        <f t="shared" ref="F75:F78" si="8">E75*C75</f>
        <v>0</v>
      </c>
      <c r="G75" s="22"/>
    </row>
    <row r="76" spans="1:7" ht="35.25" customHeight="1" x14ac:dyDescent="0.25">
      <c r="A76" s="23">
        <v>2</v>
      </c>
      <c r="B76" s="34" t="s">
        <v>81</v>
      </c>
      <c r="C76" s="35">
        <v>40</v>
      </c>
      <c r="D76" s="23" t="s">
        <v>38</v>
      </c>
      <c r="E76" s="25"/>
      <c r="F76" s="36">
        <f t="shared" si="8"/>
        <v>0</v>
      </c>
      <c r="G76" s="22"/>
    </row>
    <row r="77" spans="1:7" ht="24" customHeight="1" x14ac:dyDescent="0.25">
      <c r="A77" s="23">
        <v>3</v>
      </c>
      <c r="B77" s="34" t="s">
        <v>82</v>
      </c>
      <c r="C77" s="35">
        <v>10</v>
      </c>
      <c r="D77" s="23" t="s">
        <v>38</v>
      </c>
      <c r="E77" s="25"/>
      <c r="F77" s="36">
        <f t="shared" si="8"/>
        <v>0</v>
      </c>
      <c r="G77" s="22"/>
    </row>
    <row r="78" spans="1:7" ht="36.75" customHeight="1" x14ac:dyDescent="0.25">
      <c r="A78" s="23">
        <v>4</v>
      </c>
      <c r="B78" s="34" t="s">
        <v>83</v>
      </c>
      <c r="C78" s="35">
        <v>47</v>
      </c>
      <c r="D78" s="23" t="s">
        <v>39</v>
      </c>
      <c r="E78" s="25"/>
      <c r="F78" s="36">
        <f t="shared" si="8"/>
        <v>0</v>
      </c>
      <c r="G78" s="22"/>
    </row>
    <row r="79" spans="1:7" ht="22.5" customHeight="1" x14ac:dyDescent="0.25">
      <c r="A79" s="42" t="s">
        <v>84</v>
      </c>
      <c r="B79" s="45" t="s">
        <v>85</v>
      </c>
      <c r="C79" s="41"/>
      <c r="D79" s="42"/>
      <c r="E79" s="43"/>
      <c r="F79" s="44">
        <f>F80+F81</f>
        <v>0</v>
      </c>
      <c r="G79" s="22"/>
    </row>
    <row r="80" spans="1:7" ht="36.75" customHeight="1" x14ac:dyDescent="0.25">
      <c r="A80" s="23">
        <v>1</v>
      </c>
      <c r="B80" s="34" t="s">
        <v>86</v>
      </c>
      <c r="C80" s="35">
        <v>11</v>
      </c>
      <c r="D80" s="23" t="s">
        <v>39</v>
      </c>
      <c r="E80" s="25"/>
      <c r="F80" s="36">
        <f t="shared" ref="F80:F81" si="9">E80*C80</f>
        <v>0</v>
      </c>
      <c r="G80" s="22"/>
    </row>
    <row r="81" spans="1:7" ht="35.25" customHeight="1" x14ac:dyDescent="0.25">
      <c r="A81" s="23">
        <v>2</v>
      </c>
      <c r="B81" s="34" t="s">
        <v>87</v>
      </c>
      <c r="C81" s="35">
        <v>82</v>
      </c>
      <c r="D81" s="23" t="s">
        <v>39</v>
      </c>
      <c r="E81" s="25"/>
      <c r="F81" s="36">
        <f t="shared" si="9"/>
        <v>0</v>
      </c>
      <c r="G81" s="22"/>
    </row>
    <row r="82" spans="1:7" ht="24" customHeight="1" x14ac:dyDescent="0.25">
      <c r="A82" s="42" t="s">
        <v>88</v>
      </c>
      <c r="B82" s="45" t="s">
        <v>89</v>
      </c>
      <c r="C82" s="41"/>
      <c r="D82" s="42"/>
      <c r="E82" s="43"/>
      <c r="F82" s="44">
        <f>SUM(F83)</f>
        <v>0</v>
      </c>
      <c r="G82" s="22"/>
    </row>
    <row r="83" spans="1:7" ht="21.75" customHeight="1" x14ac:dyDescent="0.25">
      <c r="A83" s="23">
        <v>1</v>
      </c>
      <c r="B83" s="34" t="s">
        <v>90</v>
      </c>
      <c r="C83" s="35"/>
      <c r="D83" s="23"/>
      <c r="E83" s="25"/>
      <c r="F83" s="36">
        <f t="shared" ref="F83" si="10">E83*C83</f>
        <v>0</v>
      </c>
      <c r="G83" s="22"/>
    </row>
    <row r="84" spans="1:7" ht="27" customHeight="1" x14ac:dyDescent="0.25">
      <c r="A84" s="42" t="s">
        <v>38</v>
      </c>
      <c r="B84" s="45" t="s">
        <v>91</v>
      </c>
      <c r="C84" s="41"/>
      <c r="D84" s="42"/>
      <c r="E84" s="43"/>
      <c r="F84" s="44">
        <f>SUM(F85:F90)</f>
        <v>0</v>
      </c>
      <c r="G84" s="22"/>
    </row>
    <row r="85" spans="1:7" ht="22.5" customHeight="1" x14ac:dyDescent="0.25">
      <c r="A85" s="23">
        <v>1</v>
      </c>
      <c r="B85" s="34" t="s">
        <v>92</v>
      </c>
      <c r="C85" s="35">
        <v>50</v>
      </c>
      <c r="D85" s="23" t="s">
        <v>39</v>
      </c>
      <c r="E85" s="25"/>
      <c r="F85" s="36">
        <f t="shared" ref="F85:F90" si="11">E85*C85</f>
        <v>0</v>
      </c>
      <c r="G85" s="22"/>
    </row>
    <row r="86" spans="1:7" ht="31.5" x14ac:dyDescent="0.25">
      <c r="A86" s="23">
        <v>2</v>
      </c>
      <c r="B86" s="34" t="s">
        <v>93</v>
      </c>
      <c r="C86" s="35">
        <v>110</v>
      </c>
      <c r="D86" s="23" t="s">
        <v>39</v>
      </c>
      <c r="E86" s="25"/>
      <c r="F86" s="36">
        <f t="shared" si="11"/>
        <v>0</v>
      </c>
      <c r="G86" s="22"/>
    </row>
    <row r="87" spans="1:7" ht="32.25" customHeight="1" x14ac:dyDescent="0.25">
      <c r="A87" s="23">
        <v>3</v>
      </c>
      <c r="B87" s="34" t="s">
        <v>94</v>
      </c>
      <c r="C87" s="35">
        <v>45</v>
      </c>
      <c r="D87" s="23" t="s">
        <v>39</v>
      </c>
      <c r="E87" s="25"/>
      <c r="F87" s="36">
        <f t="shared" si="11"/>
        <v>0</v>
      </c>
      <c r="G87" s="22"/>
    </row>
    <row r="88" spans="1:7" ht="36" customHeight="1" x14ac:dyDescent="0.25">
      <c r="A88" s="23">
        <v>4</v>
      </c>
      <c r="B88" s="34" t="s">
        <v>95</v>
      </c>
      <c r="C88" s="35">
        <v>3</v>
      </c>
      <c r="D88" s="23" t="s">
        <v>43</v>
      </c>
      <c r="E88" s="25"/>
      <c r="F88" s="36">
        <f t="shared" si="11"/>
        <v>0</v>
      </c>
      <c r="G88" s="22"/>
    </row>
    <row r="89" spans="1:7" ht="31.5" x14ac:dyDescent="0.25">
      <c r="A89" s="23">
        <v>5</v>
      </c>
      <c r="B89" s="34" t="s">
        <v>96</v>
      </c>
      <c r="C89" s="35">
        <f>C76</f>
        <v>40</v>
      </c>
      <c r="D89" s="23" t="s">
        <v>55</v>
      </c>
      <c r="E89" s="25"/>
      <c r="F89" s="36">
        <f t="shared" si="11"/>
        <v>0</v>
      </c>
      <c r="G89" s="22"/>
    </row>
    <row r="90" spans="1:7" ht="36.75" customHeight="1" x14ac:dyDescent="0.25">
      <c r="A90" s="23">
        <v>6</v>
      </c>
      <c r="B90" s="34" t="s">
        <v>97</v>
      </c>
      <c r="C90" s="35">
        <f>C77</f>
        <v>10</v>
      </c>
      <c r="D90" s="23" t="s">
        <v>38</v>
      </c>
      <c r="E90" s="25"/>
      <c r="F90" s="36">
        <f t="shared" si="11"/>
        <v>0</v>
      </c>
      <c r="G90" s="22"/>
    </row>
    <row r="91" spans="1:7" ht="26.25" customHeight="1" x14ac:dyDescent="0.25">
      <c r="A91" s="46" t="s">
        <v>98</v>
      </c>
      <c r="B91" s="47" t="s">
        <v>99</v>
      </c>
      <c r="C91" s="20"/>
      <c r="D91" s="20"/>
      <c r="E91" s="48"/>
      <c r="F91" s="21">
        <f>SUM(F92:F93)</f>
        <v>13000</v>
      </c>
      <c r="G91" s="22"/>
    </row>
    <row r="92" spans="1:7" ht="30" customHeight="1" x14ac:dyDescent="0.25">
      <c r="A92" s="23">
        <v>1</v>
      </c>
      <c r="B92" s="34" t="s">
        <v>100</v>
      </c>
      <c r="C92" s="35">
        <v>1</v>
      </c>
      <c r="D92" s="23" t="s">
        <v>101</v>
      </c>
      <c r="E92" s="25">
        <v>4000</v>
      </c>
      <c r="F92" s="49">
        <f>E92*C92</f>
        <v>4000</v>
      </c>
      <c r="G92" s="50"/>
    </row>
    <row r="93" spans="1:7" s="12" customFormat="1" ht="58.5" customHeight="1" x14ac:dyDescent="0.25">
      <c r="A93" s="23">
        <v>2</v>
      </c>
      <c r="B93" s="34" t="s">
        <v>102</v>
      </c>
      <c r="C93" s="35">
        <v>3</v>
      </c>
      <c r="D93" s="23" t="s">
        <v>101</v>
      </c>
      <c r="E93" s="25">
        <v>3000</v>
      </c>
      <c r="F93" s="36">
        <f t="shared" ref="F93" si="12">E93*C93</f>
        <v>9000</v>
      </c>
      <c r="G93" s="27"/>
    </row>
    <row r="94" spans="1:7" s="12" customFormat="1" ht="13.5" customHeight="1" x14ac:dyDescent="0.25">
      <c r="A94" s="16"/>
      <c r="B94" s="13"/>
      <c r="F94" s="51"/>
      <c r="G94" s="5"/>
    </row>
    <row r="95" spans="1:7" s="12" customFormat="1" ht="33.75" customHeight="1" x14ac:dyDescent="0.25">
      <c r="A95" s="52"/>
      <c r="B95" s="80" t="s">
        <v>103</v>
      </c>
      <c r="C95" s="81"/>
      <c r="D95" s="82"/>
      <c r="E95" s="53"/>
      <c r="F95" s="54" t="s">
        <v>104</v>
      </c>
      <c r="G95" s="54"/>
    </row>
    <row r="96" spans="1:7" s="12" customFormat="1" ht="29.25" customHeight="1" x14ac:dyDescent="0.25">
      <c r="A96" s="83">
        <v>1</v>
      </c>
      <c r="B96" s="84" t="s">
        <v>105</v>
      </c>
      <c r="C96" s="85"/>
      <c r="D96" s="86"/>
      <c r="E96" s="55"/>
      <c r="F96" s="90">
        <f>F12</f>
        <v>0</v>
      </c>
      <c r="G96" s="92"/>
    </row>
    <row r="97" spans="1:7" s="12" customFormat="1" ht="13.5" hidden="1" customHeight="1" thickBot="1" x14ac:dyDescent="0.25">
      <c r="A97" s="83"/>
      <c r="B97" s="87"/>
      <c r="C97" s="88"/>
      <c r="D97" s="89"/>
      <c r="E97" s="58"/>
      <c r="F97" s="91"/>
      <c r="G97" s="93"/>
    </row>
    <row r="98" spans="1:7" s="12" customFormat="1" ht="25.5" customHeight="1" x14ac:dyDescent="0.25">
      <c r="A98" s="23">
        <v>2</v>
      </c>
      <c r="B98" s="94" t="s">
        <v>23</v>
      </c>
      <c r="C98" s="95"/>
      <c r="D98" s="96"/>
      <c r="E98" s="59"/>
      <c r="F98" s="56">
        <f>F15</f>
        <v>0</v>
      </c>
      <c r="G98" s="60" t="s">
        <v>35</v>
      </c>
    </row>
    <row r="99" spans="1:7" s="12" customFormat="1" ht="25.5" customHeight="1" x14ac:dyDescent="0.25">
      <c r="A99" s="23">
        <v>3</v>
      </c>
      <c r="B99" s="94" t="s">
        <v>106</v>
      </c>
      <c r="C99" s="95"/>
      <c r="D99" s="96"/>
      <c r="E99" s="55"/>
      <c r="F99" s="56">
        <f>F84+F82+F79+F74+F71+F63+F60+F55+F53+F43+F29</f>
        <v>0</v>
      </c>
      <c r="G99" s="60"/>
    </row>
    <row r="100" spans="1:7" s="12" customFormat="1" ht="28.5" customHeight="1" thickBot="1" x14ac:dyDescent="0.3">
      <c r="A100" s="23">
        <v>4</v>
      </c>
      <c r="B100" s="97" t="s">
        <v>107</v>
      </c>
      <c r="C100" s="98"/>
      <c r="D100" s="99"/>
      <c r="E100" s="55"/>
      <c r="F100" s="56">
        <f>F91</f>
        <v>13000</v>
      </c>
      <c r="G100" s="57"/>
    </row>
    <row r="101" spans="1:7" s="12" customFormat="1" ht="32.25" customHeight="1" thickBot="1" x14ac:dyDescent="0.4">
      <c r="A101" s="61"/>
      <c r="B101" s="100" t="s">
        <v>108</v>
      </c>
      <c r="C101" s="101"/>
      <c r="D101" s="102"/>
      <c r="E101" s="62"/>
      <c r="F101" s="63">
        <f>SUM(F96:F100)</f>
        <v>13000</v>
      </c>
      <c r="G101" s="72"/>
    </row>
    <row r="102" spans="1:7" ht="30.75" customHeight="1" thickBot="1" x14ac:dyDescent="0.4">
      <c r="A102" s="61"/>
      <c r="B102" s="100" t="s">
        <v>109</v>
      </c>
      <c r="C102" s="101"/>
      <c r="D102" s="102"/>
      <c r="E102" s="62"/>
      <c r="F102" s="63">
        <f>F101</f>
        <v>13000</v>
      </c>
      <c r="G102" s="72"/>
    </row>
    <row r="103" spans="1:7" ht="8.25" customHeight="1" thickBot="1" x14ac:dyDescent="0.3">
      <c r="B103" s="64"/>
      <c r="C103" s="65"/>
      <c r="D103" s="66"/>
      <c r="E103" s="66"/>
    </row>
    <row r="104" spans="1:7" ht="31.5" customHeight="1" thickBot="1" x14ac:dyDescent="0.4">
      <c r="A104" s="61"/>
      <c r="B104" s="75" t="s">
        <v>110</v>
      </c>
      <c r="C104" s="76"/>
      <c r="D104" s="77"/>
      <c r="E104" s="67"/>
      <c r="F104" s="68">
        <f>SUM(F101:F102)</f>
        <v>26000</v>
      </c>
      <c r="G104" s="73"/>
    </row>
    <row r="105" spans="1:7" x14ac:dyDescent="0.25">
      <c r="B105" s="64"/>
      <c r="C105" s="65"/>
      <c r="D105" s="66"/>
      <c r="E105" s="66"/>
    </row>
    <row r="106" spans="1:7" x14ac:dyDescent="0.25">
      <c r="B106" s="64"/>
      <c r="C106" s="65"/>
      <c r="D106" s="66"/>
      <c r="E106" s="66"/>
    </row>
    <row r="107" spans="1:7" x14ac:dyDescent="0.25">
      <c r="B107" s="64"/>
      <c r="C107" s="65"/>
      <c r="D107" s="66"/>
      <c r="E107" s="66"/>
    </row>
    <row r="108" spans="1:7" x14ac:dyDescent="0.25">
      <c r="B108" s="64"/>
      <c r="C108" s="65"/>
      <c r="D108" s="66"/>
      <c r="E108" s="66"/>
    </row>
    <row r="109" spans="1:7" x14ac:dyDescent="0.25">
      <c r="B109" s="69"/>
      <c r="C109" s="70"/>
      <c r="D109" s="71"/>
      <c r="E109" s="71"/>
    </row>
    <row r="110" spans="1:7" x14ac:dyDescent="0.25">
      <c r="B110" s="69"/>
      <c r="C110" s="70"/>
      <c r="D110" s="71"/>
      <c r="E110" s="71"/>
    </row>
  </sheetData>
  <mergeCells count="26">
    <mergeCell ref="A6:F6"/>
    <mergeCell ref="C1:D1"/>
    <mergeCell ref="C2:D2"/>
    <mergeCell ref="C3:D3"/>
    <mergeCell ref="C4:D4"/>
    <mergeCell ref="C5:D5"/>
    <mergeCell ref="A7:D8"/>
    <mergeCell ref="E7:F8"/>
    <mergeCell ref="A9:A10"/>
    <mergeCell ref="B9:B10"/>
    <mergeCell ref="C9:C10"/>
    <mergeCell ref="D9:D10"/>
    <mergeCell ref="E9:E10"/>
    <mergeCell ref="F9:F10"/>
    <mergeCell ref="B104:D104"/>
    <mergeCell ref="G9:G10"/>
    <mergeCell ref="B95:D95"/>
    <mergeCell ref="A96:A97"/>
    <mergeCell ref="B96:D97"/>
    <mergeCell ref="F96:F97"/>
    <mergeCell ref="G96:G97"/>
    <mergeCell ref="B98:D98"/>
    <mergeCell ref="B99:D99"/>
    <mergeCell ref="B100:D100"/>
    <mergeCell ref="B101:D101"/>
    <mergeCell ref="B102:D102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0" fitToHeight="2" orientation="portrait" r:id="rId1"/>
  <rowBreaks count="1" manualBreakCount="1">
    <brk id="9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Pricing Summary</vt:lpstr>
      <vt:lpstr>'Pricing Summary'!Print_Area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Byrne | 3D Specialist Contracting Ltd</dc:creator>
  <cp:lastModifiedBy>Aras GCC</cp:lastModifiedBy>
  <cp:lastPrinted>2026-03-06T15:00:24Z</cp:lastPrinted>
  <dcterms:created xsi:type="dcterms:W3CDTF">2026-03-04T12:08:36Z</dcterms:created>
  <dcterms:modified xsi:type="dcterms:W3CDTF">2026-08-30T14:01:34Z</dcterms:modified>
</cp:coreProperties>
</file>