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Latitude INTENSO\QS SERVICES\COYLE ENVIRO\493 St. Cuans College\"/>
    </mc:Choice>
  </mc:AlternateContent>
  <xr:revisionPtr revIDLastSave="0" documentId="13_ncr:1_{D5354FAB-53C1-4CC2-9AEF-9AADE8169F6F}" xr6:coauthVersionLast="47" xr6:coauthVersionMax="47" xr10:uidLastSave="{00000000-0000-0000-0000-000000000000}"/>
  <bookViews>
    <workbookView xWindow="23929" yWindow="-113" windowWidth="24267" windowHeight="13023" xr2:uid="{00000000-000D-0000-FFFF-FFFF00000000}"/>
  </bookViews>
  <sheets>
    <sheet name="Trade Breakup Showing Markup" sheetId="2" r:id="rId1"/>
    <sheet name="Trade Summary"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8" i="2" l="1"/>
  <c r="C448" i="2"/>
  <c r="G448" i="2" s="1"/>
  <c r="F445" i="2"/>
  <c r="C445" i="2"/>
  <c r="G445" i="2" s="1"/>
  <c r="F442" i="2"/>
  <c r="C442" i="2"/>
  <c r="G442" i="2" s="1"/>
  <c r="F439" i="2"/>
  <c r="C439" i="2"/>
  <c r="F437" i="2"/>
  <c r="C437" i="2"/>
  <c r="G437" i="2" s="1"/>
  <c r="F431" i="2"/>
  <c r="C431" i="2"/>
  <c r="F429" i="2"/>
  <c r="G429" i="2" s="1"/>
  <c r="C429" i="2"/>
  <c r="F425" i="2"/>
  <c r="G425" i="2" s="1"/>
  <c r="F423" i="2"/>
  <c r="C423" i="2"/>
  <c r="F421" i="2"/>
  <c r="C421" i="2"/>
  <c r="F418" i="2"/>
  <c r="C418" i="2"/>
  <c r="G418" i="2" s="1"/>
  <c r="F414" i="2"/>
  <c r="C414" i="2"/>
  <c r="F411" i="2"/>
  <c r="C411" i="2"/>
  <c r="G411" i="2" s="1"/>
  <c r="F408" i="2"/>
  <c r="G408" i="2" s="1"/>
  <c r="C408" i="2"/>
  <c r="F405" i="2"/>
  <c r="G405" i="2" s="1"/>
  <c r="F404" i="2"/>
  <c r="G404" i="2" s="1"/>
  <c r="F402" i="2"/>
  <c r="G402" i="2" s="1"/>
  <c r="F401" i="2"/>
  <c r="C401" i="2"/>
  <c r="G401" i="2" s="1"/>
  <c r="F399" i="2"/>
  <c r="C399" i="2"/>
  <c r="G396" i="2"/>
  <c r="F396" i="2"/>
  <c r="F393" i="2"/>
  <c r="G393" i="2" s="1"/>
  <c r="F390" i="2"/>
  <c r="G390" i="2" s="1"/>
  <c r="F388" i="2"/>
  <c r="C388" i="2"/>
  <c r="G388" i="2" s="1"/>
  <c r="F383" i="2"/>
  <c r="C383" i="2"/>
  <c r="G383" i="2" s="1"/>
  <c r="F381" i="2"/>
  <c r="C381" i="2"/>
  <c r="G381" i="2" s="1"/>
  <c r="F379" i="2"/>
  <c r="C379" i="2"/>
  <c r="G379" i="2" s="1"/>
  <c r="F376" i="2"/>
  <c r="C376" i="2"/>
  <c r="F375" i="2"/>
  <c r="C375" i="2"/>
  <c r="G375" i="2" s="1"/>
  <c r="F371" i="2"/>
  <c r="C371" i="2"/>
  <c r="F370" i="2"/>
  <c r="C370" i="2"/>
  <c r="G370" i="2" s="1"/>
  <c r="G366" i="2"/>
  <c r="F366" i="2"/>
  <c r="C366" i="2"/>
  <c r="F363" i="2"/>
  <c r="C363" i="2"/>
  <c r="G363" i="2" s="1"/>
  <c r="F360" i="2"/>
  <c r="C360" i="2"/>
  <c r="F355" i="2"/>
  <c r="C355" i="2"/>
  <c r="F352" i="2"/>
  <c r="C352" i="2"/>
  <c r="G352" i="2" s="1"/>
  <c r="F350" i="2"/>
  <c r="G350" i="2" s="1"/>
  <c r="C350" i="2"/>
  <c r="F348" i="2"/>
  <c r="C348" i="2"/>
  <c r="G348" i="2" s="1"/>
  <c r="F346" i="2"/>
  <c r="C346" i="2"/>
  <c r="G346" i="2" s="1"/>
  <c r="F343" i="2"/>
  <c r="C343" i="2"/>
  <c r="G343" i="2" s="1"/>
  <c r="F338" i="2"/>
  <c r="C338" i="2"/>
  <c r="G338" i="2" s="1"/>
  <c r="F337" i="2"/>
  <c r="C337" i="2"/>
  <c r="G337" i="2" s="1"/>
  <c r="F333" i="2"/>
  <c r="C333" i="2"/>
  <c r="G333" i="2" s="1"/>
  <c r="F330" i="2"/>
  <c r="C330" i="2"/>
  <c r="F327" i="2"/>
  <c r="C327" i="2"/>
  <c r="G327" i="2" s="1"/>
  <c r="F322" i="2"/>
  <c r="G322" i="2" s="1"/>
  <c r="F319" i="2"/>
  <c r="C319" i="2"/>
  <c r="G319" i="2" s="1"/>
  <c r="F318" i="2"/>
  <c r="C318" i="2"/>
  <c r="F316" i="2"/>
  <c r="G316" i="2" s="1"/>
  <c r="C316" i="2"/>
  <c r="F313" i="2"/>
  <c r="C313" i="2"/>
  <c r="F310" i="2"/>
  <c r="C310" i="2"/>
  <c r="G310" i="2" s="1"/>
  <c r="F307" i="2"/>
  <c r="G307" i="2" s="1"/>
  <c r="F306" i="2"/>
  <c r="G306" i="2" s="1"/>
  <c r="F304" i="2"/>
  <c r="C304" i="2"/>
  <c r="G302" i="2"/>
  <c r="F302" i="2"/>
  <c r="C302" i="2"/>
  <c r="F297" i="2"/>
  <c r="G297" i="2" s="1"/>
  <c r="F294" i="2"/>
  <c r="C294" i="2"/>
  <c r="G294" i="2" s="1"/>
  <c r="F293" i="2"/>
  <c r="C293" i="2"/>
  <c r="F291" i="2"/>
  <c r="G291" i="2" s="1"/>
  <c r="F290" i="2"/>
  <c r="C290" i="2"/>
  <c r="G287" i="2"/>
  <c r="F287" i="2"/>
  <c r="C287" i="2"/>
  <c r="F284" i="2"/>
  <c r="G284" i="2" s="1"/>
  <c r="F283" i="2"/>
  <c r="G283" i="2" s="1"/>
  <c r="F280" i="2"/>
  <c r="G280" i="2" s="1"/>
  <c r="F279" i="2"/>
  <c r="G279" i="2" s="1"/>
  <c r="F277" i="2"/>
  <c r="G277" i="2" s="1"/>
  <c r="F276" i="2"/>
  <c r="G276" i="2" s="1"/>
  <c r="F274" i="2"/>
  <c r="G274" i="2" s="1"/>
  <c r="F272" i="2"/>
  <c r="C272" i="2"/>
  <c r="G272" i="2" s="1"/>
  <c r="F267" i="2"/>
  <c r="G267" i="2" s="1"/>
  <c r="F266" i="2"/>
  <c r="G266" i="2" s="1"/>
  <c r="F265" i="2"/>
  <c r="G265" i="2" s="1"/>
  <c r="F263" i="2"/>
  <c r="G263" i="2" s="1"/>
  <c r="F262" i="2"/>
  <c r="G262" i="2" s="1"/>
  <c r="F260" i="2"/>
  <c r="G260" i="2" s="1"/>
  <c r="G255" i="2"/>
  <c r="F255" i="2"/>
  <c r="F251" i="2"/>
  <c r="C251" i="2"/>
  <c r="F246" i="2"/>
  <c r="G246" i="2" s="1"/>
  <c r="F244" i="2"/>
  <c r="G244" i="2" s="1"/>
  <c r="F243" i="2"/>
  <c r="G243" i="2" s="1"/>
  <c r="F240" i="2"/>
  <c r="G240" i="2" s="1"/>
  <c r="F239" i="2"/>
  <c r="G239" i="2" s="1"/>
  <c r="F238" i="2"/>
  <c r="G238" i="2" s="1"/>
  <c r="D3" i="3" s="1"/>
  <c r="F235" i="2"/>
  <c r="G235" i="2" s="1"/>
  <c r="F234" i="2"/>
  <c r="G234" i="2" s="1"/>
  <c r="F232" i="2"/>
  <c r="G232" i="2" s="1"/>
  <c r="F231" i="2"/>
  <c r="G231" i="2" s="1"/>
  <c r="F230" i="2"/>
  <c r="G230" i="2" s="1"/>
  <c r="F229" i="2"/>
  <c r="G229" i="2" s="1"/>
  <c r="F228" i="2"/>
  <c r="G228" i="2" s="1"/>
  <c r="F227" i="2"/>
  <c r="G227" i="2" s="1"/>
  <c r="G225" i="2"/>
  <c r="F225" i="2"/>
  <c r="F224" i="2"/>
  <c r="G224" i="2" s="1"/>
  <c r="F221" i="2"/>
  <c r="G221" i="2" s="1"/>
  <c r="F219" i="2"/>
  <c r="G219" i="2" s="1"/>
  <c r="F218" i="2"/>
  <c r="G218" i="2" s="1"/>
  <c r="F216" i="2"/>
  <c r="G216" i="2" s="1"/>
  <c r="F213" i="2"/>
  <c r="G213" i="2" s="1"/>
  <c r="G211" i="2"/>
  <c r="F211" i="2"/>
  <c r="F210" i="2"/>
  <c r="G210" i="2" s="1"/>
  <c r="F209" i="2"/>
  <c r="G209" i="2" s="1"/>
  <c r="F207" i="2"/>
  <c r="G207" i="2" s="1"/>
  <c r="F205" i="2"/>
  <c r="G205" i="2" s="1"/>
  <c r="F204" i="2"/>
  <c r="G204" i="2" s="1"/>
  <c r="F203" i="2"/>
  <c r="G203" i="2" s="1"/>
  <c r="F201" i="2"/>
  <c r="G201" i="2" s="1"/>
  <c r="F199" i="2"/>
  <c r="G199" i="2" s="1"/>
  <c r="F197" i="2"/>
  <c r="G197" i="2" s="1"/>
  <c r="F196" i="2"/>
  <c r="G196" i="2" s="1"/>
  <c r="F194" i="2"/>
  <c r="G194" i="2" s="1"/>
  <c r="F193" i="2"/>
  <c r="G193" i="2" s="1"/>
  <c r="F190" i="2"/>
  <c r="G190" i="2" s="1"/>
  <c r="F189" i="2"/>
  <c r="G189" i="2" s="1"/>
  <c r="F188" i="2"/>
  <c r="G188" i="2" s="1"/>
  <c r="F187" i="2"/>
  <c r="G187" i="2" s="1"/>
  <c r="F183" i="2"/>
  <c r="G183" i="2" s="1"/>
  <c r="F182" i="2"/>
  <c r="G182" i="2" s="1"/>
  <c r="F180" i="2"/>
  <c r="G180" i="2" s="1"/>
  <c r="F179" i="2"/>
  <c r="G179" i="2" s="1"/>
  <c r="F178" i="2"/>
  <c r="G178" i="2" s="1"/>
  <c r="F176" i="2"/>
  <c r="G176" i="2" s="1"/>
  <c r="F175" i="2"/>
  <c r="G175" i="2" s="1"/>
  <c r="F174" i="2"/>
  <c r="G174" i="2" s="1"/>
  <c r="G173" i="2"/>
  <c r="F173" i="2"/>
  <c r="F172" i="2"/>
  <c r="G172" i="2" s="1"/>
  <c r="F171" i="2"/>
  <c r="G171" i="2" s="1"/>
  <c r="F170" i="2"/>
  <c r="G170" i="2" s="1"/>
  <c r="F169" i="2"/>
  <c r="G169" i="2" s="1"/>
  <c r="F168" i="2"/>
  <c r="G168" i="2" s="1"/>
  <c r="F167" i="2"/>
  <c r="G167" i="2" s="1"/>
  <c r="F166" i="2"/>
  <c r="G166" i="2" s="1"/>
  <c r="F162" i="2"/>
  <c r="G162" i="2" s="1"/>
  <c r="F160" i="2"/>
  <c r="G160" i="2" s="1"/>
  <c r="F158" i="2"/>
  <c r="G158" i="2" s="1"/>
  <c r="F157" i="2"/>
  <c r="G157" i="2" s="1"/>
  <c r="F153" i="2"/>
  <c r="G153" i="2" s="1"/>
  <c r="F152" i="2"/>
  <c r="G152" i="2" s="1"/>
  <c r="F151" i="2"/>
  <c r="G151" i="2" s="1"/>
  <c r="F150" i="2"/>
  <c r="G150" i="2" s="1"/>
  <c r="F148" i="2"/>
  <c r="G148" i="2" s="1"/>
  <c r="F146" i="2"/>
  <c r="G146" i="2" s="1"/>
  <c r="F145" i="2"/>
  <c r="G145" i="2" s="1"/>
  <c r="F144" i="2"/>
  <c r="G144" i="2" s="1"/>
  <c r="F143" i="2"/>
  <c r="G143" i="2" s="1"/>
  <c r="F142" i="2"/>
  <c r="G142" i="2" s="1"/>
  <c r="F141" i="2"/>
  <c r="G141" i="2" s="1"/>
  <c r="F140" i="2"/>
  <c r="G140" i="2" s="1"/>
  <c r="F139" i="2"/>
  <c r="G139" i="2" s="1"/>
  <c r="F138" i="2"/>
  <c r="G138" i="2" s="1"/>
  <c r="F137" i="2"/>
  <c r="G137" i="2" s="1"/>
  <c r="F136" i="2"/>
  <c r="G136" i="2" s="1"/>
  <c r="F135" i="2"/>
  <c r="G135" i="2" s="1"/>
  <c r="F134" i="2"/>
  <c r="G134" i="2" s="1"/>
  <c r="F130" i="2"/>
  <c r="G130" i="2" s="1"/>
  <c r="F128" i="2"/>
  <c r="G128" i="2" s="1"/>
  <c r="F126" i="2"/>
  <c r="G126" i="2" s="1"/>
  <c r="F124" i="2"/>
  <c r="G124" i="2" s="1"/>
  <c r="F123" i="2"/>
  <c r="G123" i="2" s="1"/>
  <c r="F122" i="2"/>
  <c r="G122" i="2" s="1"/>
  <c r="F121" i="2"/>
  <c r="G121" i="2" s="1"/>
  <c r="F118" i="2"/>
  <c r="G118" i="2" s="1"/>
  <c r="F116" i="2"/>
  <c r="G116" i="2" s="1"/>
  <c r="G114" i="2"/>
  <c r="F114" i="2"/>
  <c r="F113" i="2"/>
  <c r="G113" i="2" s="1"/>
  <c r="F112" i="2"/>
  <c r="G112" i="2" s="1"/>
  <c r="F111" i="2"/>
  <c r="G111" i="2" s="1"/>
  <c r="F109" i="2"/>
  <c r="G109" i="2" s="1"/>
  <c r="F108" i="2"/>
  <c r="G108" i="2" s="1"/>
  <c r="F106" i="2"/>
  <c r="G106" i="2" s="1"/>
  <c r="F103" i="2"/>
  <c r="G103" i="2" s="1"/>
  <c r="F102" i="2"/>
  <c r="G102" i="2" s="1"/>
  <c r="F99" i="2"/>
  <c r="G99" i="2" s="1"/>
  <c r="F98" i="2"/>
  <c r="G98" i="2" s="1"/>
  <c r="F97" i="2"/>
  <c r="G97" i="2" s="1"/>
  <c r="F95" i="2"/>
  <c r="G95" i="2" s="1"/>
  <c r="F94" i="2"/>
  <c r="G94" i="2" s="1"/>
  <c r="F91" i="2"/>
  <c r="G91" i="2" s="1"/>
  <c r="F90" i="2"/>
  <c r="G90" i="2" s="1"/>
  <c r="F89" i="2"/>
  <c r="G89" i="2" s="1"/>
  <c r="F88" i="2"/>
  <c r="G88" i="2" s="1"/>
  <c r="F87" i="2"/>
  <c r="G87" i="2" s="1"/>
  <c r="F86" i="2"/>
  <c r="G86" i="2" s="1"/>
  <c r="F85" i="2"/>
  <c r="G85" i="2" s="1"/>
  <c r="F84" i="2"/>
  <c r="G84" i="2" s="1"/>
  <c r="F82" i="2"/>
  <c r="G82" i="2" s="1"/>
  <c r="F79" i="2"/>
  <c r="G79" i="2" s="1"/>
  <c r="F78" i="2"/>
  <c r="G78" i="2" s="1"/>
  <c r="G77" i="2"/>
  <c r="F77" i="2"/>
  <c r="F75" i="2"/>
  <c r="G75" i="2" s="1"/>
  <c r="F74" i="2"/>
  <c r="G74" i="2" s="1"/>
  <c r="F73" i="2"/>
  <c r="G73" i="2" s="1"/>
  <c r="F72" i="2"/>
  <c r="G72" i="2" s="1"/>
  <c r="F69" i="2"/>
  <c r="G69" i="2" s="1"/>
  <c r="F68" i="2"/>
  <c r="G68" i="2" s="1"/>
  <c r="F67" i="2"/>
  <c r="G67" i="2" s="1"/>
  <c r="F66" i="2"/>
  <c r="G66" i="2" s="1"/>
  <c r="F64" i="2"/>
  <c r="G64" i="2" s="1"/>
  <c r="F60" i="2"/>
  <c r="G60" i="2" s="1"/>
  <c r="F59" i="2"/>
  <c r="G59" i="2" s="1"/>
  <c r="F57" i="2"/>
  <c r="G57" i="2" s="1"/>
  <c r="F55" i="2"/>
  <c r="G55" i="2" s="1"/>
  <c r="F54" i="2"/>
  <c r="G54" i="2" s="1"/>
  <c r="F53" i="2"/>
  <c r="G53" i="2" s="1"/>
  <c r="F52" i="2"/>
  <c r="G52" i="2" s="1"/>
  <c r="F51" i="2"/>
  <c r="G51" i="2" s="1"/>
  <c r="F47" i="2"/>
  <c r="G47" i="2" s="1"/>
  <c r="F46" i="2"/>
  <c r="G46" i="2" s="1"/>
  <c r="F45" i="2"/>
  <c r="G45" i="2" s="1"/>
  <c r="F44" i="2"/>
  <c r="G44" i="2" s="1"/>
  <c r="F43" i="2"/>
  <c r="G43" i="2" s="1"/>
  <c r="F41" i="2"/>
  <c r="G41" i="2" s="1"/>
  <c r="F40" i="2"/>
  <c r="G40" i="2" s="1"/>
  <c r="F39" i="2"/>
  <c r="G39" i="2" s="1"/>
  <c r="F37" i="2"/>
  <c r="G37" i="2" s="1"/>
  <c r="F35" i="2"/>
  <c r="G35" i="2" s="1"/>
  <c r="F32" i="2"/>
  <c r="G32" i="2" s="1"/>
  <c r="F30" i="2"/>
  <c r="G30" i="2" s="1"/>
  <c r="F29" i="2"/>
  <c r="G29" i="2" s="1"/>
  <c r="F27" i="2"/>
  <c r="G27" i="2" s="1"/>
  <c r="F26" i="2"/>
  <c r="G26" i="2" s="1"/>
  <c r="F25" i="2"/>
  <c r="G25" i="2" s="1"/>
  <c r="F24" i="2"/>
  <c r="G24" i="2" s="1"/>
  <c r="F23" i="2"/>
  <c r="G23" i="2" s="1"/>
  <c r="F22" i="2"/>
  <c r="G22" i="2" s="1"/>
  <c r="F21" i="2"/>
  <c r="G21" i="2" s="1"/>
  <c r="F20" i="2"/>
  <c r="G20" i="2" s="1"/>
  <c r="G19" i="2"/>
  <c r="F19" i="2"/>
  <c r="F18" i="2"/>
  <c r="G18" i="2" s="1"/>
  <c r="F17" i="2"/>
  <c r="G17" i="2" s="1"/>
  <c r="F15" i="2"/>
  <c r="G15" i="2" s="1"/>
  <c r="F14" i="2"/>
  <c r="G14" i="2" s="1"/>
  <c r="F13" i="2"/>
  <c r="G13" i="2" s="1"/>
  <c r="F12" i="2"/>
  <c r="G12" i="2" s="1"/>
  <c r="F11" i="2"/>
  <c r="G11" i="2" s="1"/>
  <c r="F10" i="2"/>
  <c r="G10" i="2" s="1"/>
  <c r="F9" i="2"/>
  <c r="G9" i="2" s="1"/>
  <c r="F7" i="2"/>
  <c r="G7" i="2" s="1"/>
  <c r="F5" i="2"/>
  <c r="G5" i="2" s="1"/>
  <c r="G431" i="2" l="1"/>
  <c r="D7" i="3"/>
  <c r="G304" i="2"/>
  <c r="G330" i="2"/>
  <c r="G371" i="2"/>
  <c r="G414" i="2"/>
  <c r="G439" i="2"/>
  <c r="G290" i="2"/>
  <c r="D5" i="3" s="1"/>
  <c r="G313" i="2"/>
  <c r="G355" i="2"/>
  <c r="G376" i="2"/>
  <c r="G399" i="2"/>
  <c r="G421" i="2"/>
  <c r="G293" i="2"/>
  <c r="G360" i="2"/>
  <c r="G423" i="2"/>
  <c r="G251" i="2"/>
  <c r="D4" i="3" s="1"/>
  <c r="G318" i="2"/>
  <c r="G450" i="2"/>
  <c r="D2" i="3"/>
  <c r="D6" i="3"/>
  <c r="D8" i="3" l="1"/>
  <c r="G451" i="2"/>
  <c r="D9" i="3" s="1"/>
  <c r="G452" i="2" l="1"/>
  <c r="D10" i="3" s="1"/>
</calcChain>
</file>

<file path=xl/sharedStrings.xml><?xml version="1.0" encoding="utf-8"?>
<sst xmlns="http://schemas.openxmlformats.org/spreadsheetml/2006/main" count="942" uniqueCount="644">
  <si>
    <t>Bill Ref.</t>
  </si>
  <si>
    <t>Description</t>
  </si>
  <si>
    <t>Quantity</t>
  </si>
  <si>
    <t>Unit</t>
  </si>
  <si>
    <t>Rate</t>
  </si>
  <si>
    <t>Total</t>
  </si>
  <si>
    <t>(00) PRELIMINARY PARTICULARS</t>
  </si>
  <si>
    <t>PROJECT, PARTIES AND CONSULTANTS</t>
  </si>
  <si>
    <t>Name, nature and location of the Project</t>
  </si>
  <si>
    <t>1A</t>
  </si>
  <si>
    <t>St. Cuans College is located at Castleblakney, Ballinasloe, Co. Galway. The works are situated to the rear of the existing building</t>
  </si>
  <si>
    <t>note</t>
  </si>
  <si>
    <t>General Description of the Works</t>
  </si>
  <si>
    <t>1B</t>
  </si>
  <si>
    <t>The works will include the proposed alterations to existing treatment systems and sequential installation of new TER3 Packaged Tertiary Treatment system to design; all necessary site works and services</t>
  </si>
  <si>
    <t>The works are constructed in 1 phase, to the following sequences</t>
  </si>
  <si>
    <t>1C</t>
  </si>
  <si>
    <t>1) Site setup and full panel hoarding of the new site compound.</t>
  </si>
  <si>
    <t>1D</t>
  </si>
  <si>
    <t>2) Existing Septic Tank to be decommissioned</t>
  </si>
  <si>
    <t>1E</t>
  </si>
  <si>
    <t>3) Existing trees and tree roots to be removed</t>
  </si>
  <si>
    <t>1F</t>
  </si>
  <si>
    <t>4) Existing percolation area to be removed</t>
  </si>
  <si>
    <t>1G</t>
  </si>
  <si>
    <t>5) Construct PE83 Proprietary Wastewater Treatment system</t>
  </si>
  <si>
    <t>1H</t>
  </si>
  <si>
    <t xml:space="preserve">6) Construct a new TER3 Packaged Tertiary Treatment system together with a full percolation area to design; all necessary site works and services </t>
  </si>
  <si>
    <t>1J</t>
  </si>
  <si>
    <t>7) Test and commission system. Reinstate entrance surfacing on completion</t>
  </si>
  <si>
    <t>Names and addresses of the Employer and Consultants</t>
  </si>
  <si>
    <t>2A</t>
  </si>
  <si>
    <t>Employer: Board of Management, St. Cuans College, Castleblakney, Ballinasloe, Co. Galway</t>
  </si>
  <si>
    <t>2B</t>
  </si>
  <si>
    <t>Employers Representatives: Coyle Environmental Limited, Kilmurry House, Main Street, Castlerea, County Roscommon</t>
  </si>
  <si>
    <t>2C</t>
  </si>
  <si>
    <t>Tel: + (0)94 9621258</t>
  </si>
  <si>
    <t>2D</t>
  </si>
  <si>
    <t>E-mail: info@coyleenv.ie</t>
  </si>
  <si>
    <t>2E</t>
  </si>
  <si>
    <t>Architect: Not applicable</t>
  </si>
  <si>
    <t>2F</t>
  </si>
  <si>
    <t>Structural Engineers: Coyle Environmental Limited, Kilmurry House, Main Street, Castlerea, County Roscommon</t>
  </si>
  <si>
    <t>2G</t>
  </si>
  <si>
    <t>2H</t>
  </si>
  <si>
    <t>2J</t>
  </si>
  <si>
    <t>Service Engineers: Not applicable</t>
  </si>
  <si>
    <t>2K</t>
  </si>
  <si>
    <t>Quantity Surveyors: Modern Eco Projects Ltd., Drummin South, Crossboyne, Claremorris, Co. Mayo</t>
  </si>
  <si>
    <t>2L</t>
  </si>
  <si>
    <t>E-mail: info@modernecoprojects.ie</t>
  </si>
  <si>
    <t>Convenience of Others</t>
  </si>
  <si>
    <t>3A</t>
  </si>
  <si>
    <t>The Contractor shall consult all persons who may be affected by the work, with regard to suitable times for making deliveries and all other matters affecting them.The existing entrance and tarmac playground area of the existing school will remain clear, free and unobstructed for the duration of the project. Limited access may be agreed with the Employers Representative to utilise the area during the holidays. All access to the existing school or its environs is strictly prohibited, except by controlled and prearranged permission, to include as a minimum Garda Vetting under the Childcare and Welfare Act.</t>
  </si>
  <si>
    <t>item</t>
  </si>
  <si>
    <t>3B</t>
  </si>
  <si>
    <t>The contractor is further reminded that the existing school building will remain in use during the proposed works. The contractor is to remain cognisant of this when preparing and scheduling deliveries and removals from the site. The extent of limitations, arising from the daily school program, is identified in the Employer's Obligation and Restrictions sections</t>
  </si>
  <si>
    <t>Preliminary Investigation</t>
  </si>
  <si>
    <t>4A</t>
  </si>
  <si>
    <t>Contractors shall be deemed to have visited the site before submitting their tender and to have satisfied themselves as to the means of communication, access, extent of the work, nature of the site and the existing services and buildings and all conditions under which the works will be carried out together with the conditions effecting the supply of labour and materials and all other matters which may effect the tender. No claims based on the lack of any such knowledge will be entertained. The Contractor should visit the site to ascertain site conditions.</t>
  </si>
  <si>
    <t>DESCRIPTION OF THE SITE</t>
  </si>
  <si>
    <t>Boundaries</t>
  </si>
  <si>
    <t>4B</t>
  </si>
  <si>
    <t>The building work will be contained to within the confines of the existing site boundaries as indicated on the Engineers site layout drawings. The Contractor is obliged to establish all work perimeters by visiting this site.</t>
  </si>
  <si>
    <t>Location of and Access to Site</t>
  </si>
  <si>
    <t>4C</t>
  </si>
  <si>
    <t>The site is situated to the rear of the school building. Access to the site for the work shall be via the gate on the roadside; as per Site Location Drawing 01 and Site Layout drawing 02.</t>
  </si>
  <si>
    <t>Protection of Existing Building and Adjoining Properties</t>
  </si>
  <si>
    <t>5A</t>
  </si>
  <si>
    <t>The Contractor should note the proximity of existing buildings, roadways and ongoing developments etc. and allow for any additional costs associated for restrictions/difficulties as a consequence of working adjacent to same</t>
  </si>
  <si>
    <t>5B</t>
  </si>
  <si>
    <t>The Contractor shall be held solely responsible for the safety of the existing and adjoining properties and the safety of all temporary work that may be necessary for the protection, safety and stability of the existing properties while carrying out the works. The Contractor shall be responsible for making good any damage caused and to minimise disturbance to the activities and occupants from dust, excessive noise and other interference arising from the works.</t>
  </si>
  <si>
    <t>5C</t>
  </si>
  <si>
    <t>Particular attention will be required to abutments with existing buildings, paths, roads, adjoining walls, fences etc during the course of the work.</t>
  </si>
  <si>
    <t>Existing Services</t>
  </si>
  <si>
    <t>6A</t>
  </si>
  <si>
    <t>The information in the Contract as to the existence and whereabouts of existing services and mains is believed to be correct but the Contractor shall not be relieved of his obligations under the Contract. The Contractor shall include in his rates and prices for locating and taking measures for the support and full protection of pipes, cables and other apparatus during the progress of the works obtaining the written consent of the appropriate authority to interrupt the service or supply and for keeping the relevant Local Authorities informed of all arrangements he makes with the owners of privately owned services or supplies, Statutory Undertakers and Public Authorities as appropriate.</t>
  </si>
  <si>
    <t>6B</t>
  </si>
  <si>
    <t>The Contractor shall allow in his rates and prices for taking measures to deal with overhead power cables, and the like.</t>
  </si>
  <si>
    <t>6C</t>
  </si>
  <si>
    <t>The Contractor shall do everything necessary to avoid damage to any services and structures below, on or above the ground, which are manifestly put at risk by the execution of the works.</t>
  </si>
  <si>
    <t>7A</t>
  </si>
  <si>
    <t>The Contractor shall fully satisfy himself as to the exact location of all existing services. The Contractor should contact the Electricity Supply Board, Bord Gais, Telecom Eireann and Local Authorities in relation to power cables, gas pipes, telephone cables, cable T.V. routes, drains and watermains in advance of any excavation or opening up work and formulate a contingency plan to ensure an immediate emergency response by the relevant bodies in the event than such services are damaged.</t>
  </si>
  <si>
    <t>7B</t>
  </si>
  <si>
    <t>The contingency plan must be approved in advance by the Engineer and will include the names and contact numbers to affect immediate responses to restore and maintain services. The Contractor will advise the relevant bodies in advance of commencing excavation or opening up work of the dates on which such services may be risk. Where deemed necessary a representative or emergency crew as appropriate will be in attendance where any particular service is at risk.</t>
  </si>
  <si>
    <t>DRAWINGS AND OTHER DOCUMENTS</t>
  </si>
  <si>
    <t>The following will form part of the Contract and a copy of each is issued with the tender documents</t>
  </si>
  <si>
    <t>Drawings and other documents from which tenders are requested</t>
  </si>
  <si>
    <t>7C</t>
  </si>
  <si>
    <t>Preliminary Health and Safety Plan</t>
  </si>
  <si>
    <t>7D</t>
  </si>
  <si>
    <t>Pricing document</t>
  </si>
  <si>
    <t>7E</t>
  </si>
  <si>
    <t>Programme</t>
  </si>
  <si>
    <t>7F</t>
  </si>
  <si>
    <t>Model forms</t>
  </si>
  <si>
    <t>8A</t>
  </si>
  <si>
    <t>Additional work items</t>
  </si>
  <si>
    <t>Architect's Drawings and Documents</t>
  </si>
  <si>
    <t>8B</t>
  </si>
  <si>
    <t>Not applicable</t>
  </si>
  <si>
    <t>Structural Engineers Drawings and Documents</t>
  </si>
  <si>
    <t>8C</t>
  </si>
  <si>
    <t>Drawings; See Engineers tender list</t>
  </si>
  <si>
    <t>8D</t>
  </si>
  <si>
    <t>Structural Engineer's Specification</t>
  </si>
  <si>
    <t>CONTRACT</t>
  </si>
  <si>
    <t>FORM, TYPE AND CONDITIONS OF CONTRACT</t>
  </si>
  <si>
    <t>Standard Forms of Contract</t>
  </si>
  <si>
    <t>8E</t>
  </si>
  <si>
    <t>There should be no amendments made to any of the five public works contracts, or the contract Model Forms except to fill in the blank spaces provided. The Department of Finance's circular 33/06 7(a) states: 'In line with Government policy, the new Forms of Construction Contracts are to be the norm and no amendments should be made to them. In this context, the new Forms of Construction Contracts have been drafted in a way that better protects the public sector client's interest in order to achieve value for money outcomes from public expenditure on public works projects.'</t>
  </si>
  <si>
    <t>Conditions of Contract</t>
  </si>
  <si>
    <t>8F</t>
  </si>
  <si>
    <t>The Conditions of Contract are the current edition of the short form Public Works Contract</t>
  </si>
  <si>
    <t>8G</t>
  </si>
  <si>
    <t>Reference: PWC CF6 V1.15 - 25th November 2025</t>
  </si>
  <si>
    <t>9A</t>
  </si>
  <si>
    <t>The Contractor must fill in the appropriate sections of the Contract Schedule as detailed in same in order to submit a bonafide Tender. The Tenderer must return a fully priced Pricing Document in INK with the Form of Tender.</t>
  </si>
  <si>
    <t>9B</t>
  </si>
  <si>
    <t>The successful Contractor shall execute an agreement with the Employer in the Form of the Articles of Agreement exhibited to tenders as detailed in the short public works contract</t>
  </si>
  <si>
    <t>CONTRACTORS LIABILITY</t>
  </si>
  <si>
    <t>Particular Insurance Requirements</t>
  </si>
  <si>
    <t>9C</t>
  </si>
  <si>
    <t>Public and employers Liability insurance for a minimum limit of indemnity of: See Schedule 10.3 and 10.4</t>
  </si>
  <si>
    <t>9D</t>
  </si>
  <si>
    <t>The Contractor shall secure prior to commencement and maintain for the duration of the Contract or up to Substantial Completion or the making good of defects at Final Completion as the case may be, all of the insurance to be provided by virtue of his obligation under the Conditions of Contract and to values not less than those designated.</t>
  </si>
  <si>
    <t>9E</t>
  </si>
  <si>
    <t>The Contractor shall submit evidence to the Employer in accordance with the provisions of the Contract that the required Insurance are in effect prior to commencement of the works.</t>
  </si>
  <si>
    <t>9F</t>
  </si>
  <si>
    <t>The Contractor shall cover for loss due to malicious damage in the scope of the All Risks Insurance required in the Conditions of Contract</t>
  </si>
  <si>
    <t>CONSENTS, FEES AND CHARGES</t>
  </si>
  <si>
    <t>10A</t>
  </si>
  <si>
    <t>The Contractor is to include for all costs associated with all Consents required to complete the works</t>
  </si>
  <si>
    <t>10B</t>
  </si>
  <si>
    <t>The contractor is to provide all necessary traffic management systems in accordance with the Engineers specifications while working on public roads, or accessing the site.</t>
  </si>
  <si>
    <t>10C</t>
  </si>
  <si>
    <t>The contractor is to source all licences, charges and permissionsand pay all costs in relation to those licences, charges and permissions required to facilitate the progress
of the works. We refer to specifically but not exclusively to Road Opening Licences, Rates, Hoarding Licences, Parking Space Charces, Temporary Road closures, service connections, waste management licences and the like</t>
  </si>
  <si>
    <t>OBLIGATIONS AND RESTRICTIONS IMPOSED BY THE EMPLOYER</t>
  </si>
  <si>
    <t>Building Regulations</t>
  </si>
  <si>
    <t>10D</t>
  </si>
  <si>
    <t>The Contractor shall carry out the works in accordance with the provisions of the current Building Regulations incorporating any amendment thereto which shall relate to the works. The Contractor shall inform the Engineer of any specific requirement of the drawings or specification which he considers to be in contravention of the Building Regulations and the Engineer shall take account of the Contractors submission and issue instructions accordingly as he shall see fit.</t>
  </si>
  <si>
    <t>Limitations of the Site</t>
  </si>
  <si>
    <t>11A</t>
  </si>
  <si>
    <t>The Contractor must confine his operation within the immediate area covered by the works as shown on drawing Site Layout Plan and will make good at his own expense any damage to buildings, grounds, roads, or shrubbery occasioned through negligence or non-observance of this clause.</t>
  </si>
  <si>
    <t>11B</t>
  </si>
  <si>
    <t>See convenience of occupants above</t>
  </si>
  <si>
    <t>11C</t>
  </si>
  <si>
    <t>The contractor must ensure that adequate safety precautions are taken when working in the vicinity of overhead lines. These may include the provision of goal-post type barriers on each side of the overhead line and the non-use of scaffolding or ladders within 10 meters of the overhead line.</t>
  </si>
  <si>
    <t>11D</t>
  </si>
  <si>
    <t>The Contractor shall be responsible for the maintenance and upkeep of the entrance road, existing footpath and environs, and shall at all times leave the road and footpath at the entrance free and unobstructed. No materials will be stored, temporarily placed or discarded outside the site boundary at any time, where this would cause obstruction to residents or those using the locality. The Contractor will be required to brush and hose down the access road and footpath at regular intervals and as instructed or directed by the Engineer.</t>
  </si>
  <si>
    <t>12A</t>
  </si>
  <si>
    <t>In order to comply with the adjoining residents rights to quiet enjoyment of their building and to keep any disruption to a minimum, advanced notice must be given where the noise levels will cause disruption</t>
  </si>
  <si>
    <t>12B</t>
  </si>
  <si>
    <t>The works shall be carried out in such a way as to cause the minimum of inconvenience to the general public and the neighbouring residents.</t>
  </si>
  <si>
    <t>12C</t>
  </si>
  <si>
    <t>The statutory requirements relating to control levels of noise of the works must be strictly observed (see BS8233). The acceptable internal noise level between 8am to 6pm is restricted to 55dB(A).</t>
  </si>
  <si>
    <t>12D</t>
  </si>
  <si>
    <t>Note: Work above 55dB (A) will have to be undertaken outside normal working hours which will have to be included in the tender sum</t>
  </si>
  <si>
    <t>Limitations of Working Hours</t>
  </si>
  <si>
    <t>Scheduled School Times</t>
  </si>
  <si>
    <t>12E</t>
  </si>
  <si>
    <t>Monday to Friday: 9.00am - 4.15pm</t>
  </si>
  <si>
    <t>12F</t>
  </si>
  <si>
    <t>Lunchtime: Children remain in school grounds</t>
  </si>
  <si>
    <t>Scheduled School Holidays</t>
  </si>
  <si>
    <t>12G</t>
  </si>
  <si>
    <t>Summer Offical Closing: TBC</t>
  </si>
  <si>
    <t>12H</t>
  </si>
  <si>
    <t>Working hours are at the discretion of the Contractor but should be agreed with the Employer before commencement of the works and should comply with the noise and
vibration restrictions above.</t>
  </si>
  <si>
    <t>13A</t>
  </si>
  <si>
    <t>The Contractor shall herewith allow for any costs involved in complying with the limitations previously noted under convenience of occupants</t>
  </si>
  <si>
    <t>STATUTORY OBLIGATIONS</t>
  </si>
  <si>
    <t>Tax Clearance</t>
  </si>
  <si>
    <t>13B</t>
  </si>
  <si>
    <t>It will be a condition for the award of this Contract that a firm must comply with the Tax Clearance Procedures for Public Sector Contracts, Ref Contract Conditions for full details of compliance requirements</t>
  </si>
  <si>
    <t>13C</t>
  </si>
  <si>
    <t>It will be a condition for the award of this contract that a firm must be able to produce promptly a Tax Clearance Certificate (unless he has a sub-contractors C2 Certificate). In the case of a non-resident, a statement from the Revenue Commissioners will be required.</t>
  </si>
  <si>
    <t>MANAGEMENT OF WORKS</t>
  </si>
  <si>
    <t>General</t>
  </si>
  <si>
    <t>13D</t>
  </si>
  <si>
    <t>The Contractor is to note and to comply with all the statutory obligations and regulations in connection with all items as noted in the Preliminaries, Agreed Rules of Measurement 4</t>
  </si>
  <si>
    <t>Supervision and Co-ordination of the Works</t>
  </si>
  <si>
    <t>13E</t>
  </si>
  <si>
    <t>Provide for all on and off site management costs</t>
  </si>
  <si>
    <t>14A</t>
  </si>
  <si>
    <t>The Contractor will be required as one of the Conditions of Contract to appoint on a full time basis an experienced and competent Project Manager, approved by the Employer's Representative, whose sole duties will be the management of the job on the Contractor's behalf. The person selected by the Contractor for this position will be a member of the Contractor's staff who has already had experience of acting in a similar capacity on a job of similar size and complexity to that of this development.</t>
  </si>
  <si>
    <t>His duties will include the following:</t>
  </si>
  <si>
    <t>14B</t>
  </si>
  <si>
    <t>(a) The preparation and keeping up to date of a programme which will incorporate the activities of all those participating in the Contract, this programme to be continuously developed and amended as the list of Sub-Contractors grows and agreements on dates and times are made.</t>
  </si>
  <si>
    <t>14C</t>
  </si>
  <si>
    <t>(b) The organisation of formal site meetings which will be attended by the Employer's representative, Consultants and any Sub-Contractor whose presence for the discussion of some particular aspect of the job would be desired. The Employer's Representative will be responsible for calling and chairing the formal site meetings and will keep and circulate the minutes.</t>
  </si>
  <si>
    <t>15A</t>
  </si>
  <si>
    <t>(c) The organisation of ad hoc informal meetings attended by all or some of the main participants in the project. Such meetings may be called at the instigation/request of the Engineer for the purpose of dealing with problems which may require immediate attention or are of too detailed a nature to be discussed at the site meetings.</t>
  </si>
  <si>
    <t>15B</t>
  </si>
  <si>
    <t>(d) Liaison between the Employer's Representative and Sub-Contractors</t>
  </si>
  <si>
    <t>Site Administration</t>
  </si>
  <si>
    <t>15C</t>
  </si>
  <si>
    <t>Provide for all necessary on and off site administration costs including the keeping of all statutory records</t>
  </si>
  <si>
    <t>Transport for Workpeople</t>
  </si>
  <si>
    <t>15D</t>
  </si>
  <si>
    <t>Provide all necessary transport for workpeople and temporary carparking onsite.</t>
  </si>
  <si>
    <t>MATERIALS</t>
  </si>
  <si>
    <t>Site Records</t>
  </si>
  <si>
    <t>15E</t>
  </si>
  <si>
    <t>The Contractor shall keep fully detailed daily records of all plant and labour force, identifying their occupation, trade and status and materials used on site (including manufacturers certificates).</t>
  </si>
  <si>
    <t>15F</t>
  </si>
  <si>
    <t>The Contractor shall keep detailed dated records of the progress of the works, and where directed by the specification, of dimensions of completed works.</t>
  </si>
  <si>
    <t>16A</t>
  </si>
  <si>
    <t>The Contractor shall keep a daily record of weather conditions including the maximum, minimum and average outside shade temperatures, humidity and wind speed. Records should record changes in conditions which occur within any one day.</t>
  </si>
  <si>
    <t>16B</t>
  </si>
  <si>
    <t>The Contractor may be required to liaise with local contractors, organizations / residents, etc., during the course of the works. The Contractor is to include here for all costs involved in this regard.</t>
  </si>
  <si>
    <t>As Built Drawings</t>
  </si>
  <si>
    <t>16C</t>
  </si>
  <si>
    <t>Upon completion of the works the Contractors will be required to furnish our clients with a full set of 'As Built Drawings' complete in hard and soft copy format. This documentation is deemed to include all associated manuals, instructions, guarantees etc.</t>
  </si>
  <si>
    <t>Taking in Charge</t>
  </si>
  <si>
    <t>16D</t>
  </si>
  <si>
    <t>It is intended at some future date that the works will be formally taken in charge by the Primary School Board of Management. Accordingly the contractor is required to liaise with the Primary School Board of Management during the course of the works to ensure that the works are in compliance with the relevant the Primary School Board of Management standards for the purpose of taking in charge.</t>
  </si>
  <si>
    <t>Access to site and workshops for Employer's Representative</t>
  </si>
  <si>
    <t>17A</t>
  </si>
  <si>
    <t>The Employer's Representative and any person authorised by him shall at all reasonable times have access to the works and to the site and to all workshops and places where work is being prepared or where materials, manufactured articles and machinery are being obtained for the works, and the Contractor shall afford every facility for and every assistance in or in obtaining the right to such access.</t>
  </si>
  <si>
    <t>LABOUR</t>
  </si>
  <si>
    <t>Disbursements arising from the Employment of Workpeople</t>
  </si>
  <si>
    <t>Provide for all costs in respect of all workmen for:-</t>
  </si>
  <si>
    <t>17B</t>
  </si>
  <si>
    <t>(a) Pay Related Social Insurance Contributions</t>
  </si>
  <si>
    <t>17C</t>
  </si>
  <si>
    <t>(b) Pensions</t>
  </si>
  <si>
    <t>17D</t>
  </si>
  <si>
    <t>(c) Annual and Public Holidays</t>
  </si>
  <si>
    <t>17E</t>
  </si>
  <si>
    <t>(d) Travelling time, expenses, fares and transport</t>
  </si>
  <si>
    <t>17F</t>
  </si>
  <si>
    <t>(e) Guaranteed time</t>
  </si>
  <si>
    <t>17G</t>
  </si>
  <si>
    <t>(f) Non-productive overtime and other expenses in connection with overtime</t>
  </si>
  <si>
    <t>17H</t>
  </si>
  <si>
    <t>(g) Incentive and bonus payments</t>
  </si>
  <si>
    <t>17J</t>
  </si>
  <si>
    <t>(h) Sick Pay Disbursements</t>
  </si>
  <si>
    <t>17K</t>
  </si>
  <si>
    <t>(i) Country Money, Subsistence Payments</t>
  </si>
  <si>
    <t>17L</t>
  </si>
  <si>
    <t>(j) Fas Levy</t>
  </si>
  <si>
    <t>17M</t>
  </si>
  <si>
    <t>(k) Redundancy Scheme</t>
  </si>
  <si>
    <t>18A</t>
  </si>
  <si>
    <t>(l) Tool Money</t>
  </si>
  <si>
    <t>18B</t>
  </si>
  <si>
    <t>(m) Any other disbursements arising from employment of
labour</t>
  </si>
  <si>
    <t>Pension Fund</t>
  </si>
  <si>
    <t>18C</t>
  </si>
  <si>
    <t>the Contractor and Sub-Contractors shall be a fully paid up members of the CIF pension/Sick Pay Scheme. Before the awarding of this contract, evidence of membership will be sought from the Contractor.</t>
  </si>
  <si>
    <t>Trade union membership, pension fund, tax, PRSI, part-time working</t>
  </si>
  <si>
    <t>18D</t>
  </si>
  <si>
    <t>Every possible means must be availed of on the part of the Contractor and his Foreman in charge of the Works to ascertain that the clauses in the General Conditions of Contract with reference to Trade Union and Local Labour are complied with.</t>
  </si>
  <si>
    <t>18E</t>
  </si>
  <si>
    <t>The Contractor shall be a fully paid up member of the CIF Pension and Mortality Fund or an equivalent benevolent fund.</t>
  </si>
  <si>
    <t>18F</t>
  </si>
  <si>
    <t>All workers employed by the Contractor and his Sub-Contractors shall be registered for and paying Pay Related Social Insurance.</t>
  </si>
  <si>
    <t>18G</t>
  </si>
  <si>
    <t>The Contractor and his sub-Contractors shall, where appropriate comply in all respects with the terms of the Worker Protection (Regular Part-time Workers) Act 1991 and the Social Welfare (Employment of Inconsiderable Extent) (no. 2) Regulations, 1991 (S.I. NO 72 of 1991) updated to date of tender.</t>
  </si>
  <si>
    <t>PLANT</t>
  </si>
  <si>
    <t>Scaffolding and Plant</t>
  </si>
  <si>
    <t>Plant</t>
  </si>
  <si>
    <t>19A</t>
  </si>
  <si>
    <t>Allow for bringing to site and removing from site all plant required for the Works</t>
  </si>
  <si>
    <t>19B</t>
  </si>
  <si>
    <t>Allow for maintaining on site all plant required for the Works</t>
  </si>
  <si>
    <t>Plant Return</t>
  </si>
  <si>
    <t>19C</t>
  </si>
  <si>
    <t>Provide each week for the Engineer a daily return of the number, type and capacity of all plant excluding hand tools and scaffolding, currently in operation on the Works</t>
  </si>
  <si>
    <t>General Scaffolding</t>
  </si>
  <si>
    <t>19D</t>
  </si>
  <si>
    <t>Provide as necessary all general scaffolding required for the execution of the works</t>
  </si>
  <si>
    <t>HEALTH AND SAFETY</t>
  </si>
  <si>
    <t>Safety Health and Welfare at Work (Construction) regulations 2006</t>
  </si>
  <si>
    <t>The Contractor is to allow for the following items in connection with Safety Health and Welfare at Work provisions:</t>
  </si>
  <si>
    <t>19E</t>
  </si>
  <si>
    <t>i) The operation of the requirements of the SAFE PASS and CONSTRUCTION SKILLS CERTIFICATES Schemes</t>
  </si>
  <si>
    <t>19F</t>
  </si>
  <si>
    <t>ii) Safety Officers and all safety supervisors, first aiders, inspectors and certifiers required</t>
  </si>
  <si>
    <t>19G</t>
  </si>
  <si>
    <t>iii) Tests and Certificates on plant and equipment</t>
  </si>
  <si>
    <t>19H</t>
  </si>
  <si>
    <t>iv) Safety signs and signals</t>
  </si>
  <si>
    <t>20A</t>
  </si>
  <si>
    <t>v) Provision of Personal Protective Clothing and Personal Protective Equipment</t>
  </si>
  <si>
    <t>20B</t>
  </si>
  <si>
    <t>vi) Provision and maintenance of Emergency routes and exits and designated personnel responsible for emergency procedures</t>
  </si>
  <si>
    <t>20C</t>
  </si>
  <si>
    <t>vii) Energy distribution installations</t>
  </si>
  <si>
    <t>20D</t>
  </si>
  <si>
    <t>viii) Temporary Fire detection and fire fighting systems</t>
  </si>
  <si>
    <t>20E</t>
  </si>
  <si>
    <t>ix) Maintenance of appropriate working conditions and work stations</t>
  </si>
  <si>
    <t>20F</t>
  </si>
  <si>
    <t>x) Provision and maintenance of on site traffic routes</t>
  </si>
  <si>
    <t>20G</t>
  </si>
  <si>
    <t>xi) Provision of first aid equipment and first aid room as appropriate</t>
  </si>
  <si>
    <t>Safety Statement</t>
  </si>
  <si>
    <t>20H</t>
  </si>
  <si>
    <t>The Health and Safety section of the preliminaries must be read in conjunction with the Preliminary Health &amp; Safety Plan (by the Health &amp; Safety Supervisor;) which is to form
part of the Tender documents.</t>
  </si>
  <si>
    <t>20J</t>
  </si>
  <si>
    <t>The contractor shall include for complying with the Safety Health and Welfare at Work Acts and Regulations current at the date of tender.</t>
  </si>
  <si>
    <t>20K</t>
  </si>
  <si>
    <t>The Contractor shall include for complying with the Safety, Health and Welfare at Work (Construction) Regulations and Acts current at the date of tender.</t>
  </si>
  <si>
    <t>Project Supervisor for Construction Stage</t>
  </si>
  <si>
    <t>21A</t>
  </si>
  <si>
    <t>The Contractor shall include for a competent person to act as and carry out the duties of Project Supervisor for the duration of the Construction stage as set out in the current Safety, Health and Welfare at work (Construction) Regulations.</t>
  </si>
  <si>
    <t>21B</t>
  </si>
  <si>
    <t>The Contractor and Project Supervisor (Construction Stage) are required to confirm in writing that they will be fully responsible for any temporary works design and construction and the completion of the entire safety file documentation for this project, not withstanding any provisions relating to these issues under the current Safety, Health and Welfare Regulations.</t>
  </si>
  <si>
    <t>TEMPORARY BUILDINGS</t>
  </si>
  <si>
    <t>Temporary Buildings for use by the Contractor</t>
  </si>
  <si>
    <t>Provide all Welfare facilities for work people in compliance with the current schedule of the Safety Health and Welfare at Work (Construction) regulations to include the following:</t>
  </si>
  <si>
    <t>21C</t>
  </si>
  <si>
    <t>(a) Provide and maintain temporary office accommodation for the Contractor's staff and watertight sheds for the use of workmen employed on the site and the storage of materials, tools and tackle, in positions to be agreed with the Employer's  representative. Alter, shift and adapt same as necessary from time to time and remove on completion.</t>
  </si>
  <si>
    <t>22A</t>
  </si>
  <si>
    <t>(b) Provide suitable common toilet block for all workers in an appropriate place on the site and to the approval of the Employer's Representative. They shall be maintained by the Contractor at all times in a clean and hygienic condition and removed on completion of the works, the site being made good and deodorised where necessary.</t>
  </si>
  <si>
    <t>22B</t>
  </si>
  <si>
    <t>(c) Allow for re-locating as necessary during the course of the Contract.</t>
  </si>
  <si>
    <t>22C</t>
  </si>
  <si>
    <t>(d) On completion, any temporary offices including hardcore areas and temporary fencing, shall be removed and the site made good.</t>
  </si>
  <si>
    <t>PROTECTION</t>
  </si>
  <si>
    <t>Hoarding</t>
  </si>
  <si>
    <t>22D</t>
  </si>
  <si>
    <t>Provide and maintain all necessary temporary fencing / hoardings for the protection of the public, the site and the works against trespass and interference etc; include for shifting and adapting from time to time as necessary; remove on completion; all to the satisfaction of the Employers Representitive</t>
  </si>
  <si>
    <t>22E</t>
  </si>
  <si>
    <t>Provide, maintain and clear away all temporary shoring, trench boxes, screens, fans, planked footways, guardrails, gantries, floor protection, stair protection, roof edge protection, protection of openings, safety nets and similar items</t>
  </si>
  <si>
    <t>Protection of the Works</t>
  </si>
  <si>
    <t>23A</t>
  </si>
  <si>
    <t>The Contractor's attention is drawn to the necessity to provide adequate protection to all new works</t>
  </si>
  <si>
    <t>23B</t>
  </si>
  <si>
    <t>Prevent damage to existing buildings, fences, gates, walls, roads, services, sewer pipes, tanks etc, paved areas and other site features, which are to remain in position during execution of the Works.</t>
  </si>
  <si>
    <t>Watching and Lighting</t>
  </si>
  <si>
    <t>23C</t>
  </si>
  <si>
    <t>Provide watching and lighting etc necessary for the protection of the public, the site and the works against interference etc.</t>
  </si>
  <si>
    <t>Protection Against Weather</t>
  </si>
  <si>
    <t>23D</t>
  </si>
  <si>
    <t>Protect the works, materials and plant from the weather and make good any damage caused</t>
  </si>
  <si>
    <t>Existing Features</t>
  </si>
  <si>
    <t>23E</t>
  </si>
  <si>
    <t>Protect existing buildings, fences, gates, walls, power lines and other site features, which are to remain in position during the execution of the works, from damage by site operations. Make good any damage to existing features resulting from the works.</t>
  </si>
  <si>
    <t>23F</t>
  </si>
  <si>
    <t>The Contractor's attention is directed to the listing presently imposed on the building and it's environs. Details are available from the Employer's  representative on request.</t>
  </si>
  <si>
    <t>24A</t>
  </si>
  <si>
    <t>The Contractor is to provide all necessary protection to the existing buildings while demolitions and alterations are taking place and for the duration of the contract.</t>
  </si>
  <si>
    <t>Pollution</t>
  </si>
  <si>
    <t>24B</t>
  </si>
  <si>
    <t>Do not deposit deleterious material into surface water channels or lakes. Comply with the requirements of the Rivers Pollution Protection Act, the Public Health (Ireland) Acts, and the Fisheries Acts</t>
  </si>
  <si>
    <t>Storage of Materials</t>
  </si>
  <si>
    <t>24C</t>
  </si>
  <si>
    <t>Store materials in a tidy manner. Separate different materials and protect them from dirt, physical damage, reaction with other materials markings or staining, micro organisms, mildew, fungus and vermin. Do not store materials in ways which may cause damage to the works, people or property.</t>
  </si>
  <si>
    <t>24D</t>
  </si>
  <si>
    <t>The contractor is to include the cost of storage of any and all materials noted in the Works Requirement required to be transported to storage and replaced to the completed school on completion. The contractor must indemnify the Employer against any and all damage through removal and transportation</t>
  </si>
  <si>
    <t>24E</t>
  </si>
  <si>
    <t>The contractor is to include for all costs associated with the transporation of retained items, noted in the Works Requirements, to storage as directed by the Employer. The
contractor must indemnify the Employer against any and all damage through removal and transportation</t>
  </si>
  <si>
    <t>Security</t>
  </si>
  <si>
    <t>25A</t>
  </si>
  <si>
    <t>The main contractor must provide security to the site for the duration of the contract</t>
  </si>
  <si>
    <t>TEMPORARY SERVICES</t>
  </si>
  <si>
    <t>Water for the Works</t>
  </si>
  <si>
    <t>25B</t>
  </si>
  <si>
    <t>The Contractor shall allow for all temporary plumbing work, storage facilities, connections etc necessary and shall make his own arrangements for the supply of water for the works. Clean fresh water to be provided for use and clearing away and making good on completion. Pay all charges in connection with same.</t>
  </si>
  <si>
    <t>Temporary Services</t>
  </si>
  <si>
    <t>25C</t>
  </si>
  <si>
    <t>The Contractor shall provide all necessary supplies of electricity, temporary lighting, power and other services necessary for the execution of the works, shall pay all charges in connection therewith and shall ensure that all temporary installations are made in a safe and proper manner and cleared away and made good on completion</t>
  </si>
  <si>
    <t>25D</t>
  </si>
  <si>
    <t>Provide all necessary power, light and water for the Works and pay all charges</t>
  </si>
  <si>
    <t>Works Outside the Boundaries</t>
  </si>
  <si>
    <t>26A</t>
  </si>
  <si>
    <t>Where work is descrided as being executed beyond the boundary of the site or in the public highway the Contractors price shall be deemed to include for the following as required; adequate watching and lighting, traffic signalling, temporary barricades, walking platforms and warning notices sufficient to ensure the safety of all persons and removing same on completion givig notice to all Local Authority paying their fees and charges and carrying out the work to their satisfaction. The Contractors prices shall also include for maintaining in working order all services, conduits, telephone cables etc. and for making good any damage done thereto by reason of the works to the satisfaction of the Authority concerned</t>
  </si>
  <si>
    <t>CLEANING</t>
  </si>
  <si>
    <t>Interim Cleaning</t>
  </si>
  <si>
    <t>26B</t>
  </si>
  <si>
    <t>Remove all rubbish from the works as it accumulates and maintain the works in a clean and tidy condition for the duration of the Contract</t>
  </si>
  <si>
    <t>26C</t>
  </si>
  <si>
    <t>Allow for cleaning roads and carparks by brushing and hosing at regular intervals as instructed by the Employers representative.</t>
  </si>
  <si>
    <t>Cleaning of the Substantial Completed Works</t>
  </si>
  <si>
    <t>27A</t>
  </si>
  <si>
    <t>(a) On completion of the works and as and when directed by the Employer's  representative, the Contractor shall clear away and remove from the site all construction plant, surplus materials, rubbish and temporary works of every kind and leave the whole of the site and works clean and in a neat condition to the satisfaction of the Employers representative.</t>
  </si>
  <si>
    <t>27B</t>
  </si>
  <si>
    <t>(b) Provide for cleaning the buildings inside and out, removing stains and touching up paintwork and polished work, washing all floors and glass and leaving the whole of the works clean to the satisfaction of the Employer's Representative on completion. Use cleaning materials only as recommended by the relevant manufacturers and in the absence of such recommendations, the materials and methods must be approved by the Employers representative.</t>
  </si>
  <si>
    <t>27C</t>
  </si>
  <si>
    <t>(c) On completion, remove all temporary markings, coverings and protective wrappings unless otherwise instructed.</t>
  </si>
  <si>
    <t>27D</t>
  </si>
  <si>
    <t>(d) Touch up minor faults, carefully matching colour and brushing out edges. Repaint badly marked areas back to suitable breaks of junctions.</t>
  </si>
  <si>
    <t>27E</t>
  </si>
  <si>
    <t>(e) Adjust, ease and lubricate all doors, windows, drawers, ironmongery, appliances controls and other moving parts as necessary to ensure easy and efficient operation.</t>
  </si>
  <si>
    <t>28A</t>
  </si>
  <si>
    <t>(f) Clean all access roads to the site, all temporary roadways within the site as the works necessitates</t>
  </si>
  <si>
    <t>Waste management</t>
  </si>
  <si>
    <t>28B</t>
  </si>
  <si>
    <t>Materials excavated from the site shall unless expressly stated otherwise be removed from site and disposed of at a tip/waste facility to be provided by the Contractor. The Contractor shall ensure that all waste is removed from site by approved waste disposal contractors, to approved and licensed facilities.</t>
  </si>
  <si>
    <t>28C</t>
  </si>
  <si>
    <t>The Contractors attention is drawn to the document "Best Practice Guidelines for the Prepation of Waste Management Plans for Construction and Demolition Projects". The Contractor shall take these guidelines as mandatory and include in his tender for complying with them in full.</t>
  </si>
  <si>
    <t>(10) SITE PREPARATION</t>
  </si>
  <si>
    <t>ELEMENT NOTES</t>
  </si>
  <si>
    <t>31A</t>
  </si>
  <si>
    <t>Contractor to include for moving plant and machinery to and from site as necessary, between site locations in line with programme requirements, including transport, fuel costs, insurances, tools and other relevant statutory or local authority fees and charges. No change order variation will be entertained in this regard</t>
  </si>
  <si>
    <t>31B</t>
  </si>
  <si>
    <t>The contractor's attention is drawn to ARM4 S152.3 "Deemed to be Included - reference 1 - 4" to remark on cutting and fitting around objects, fitting and cutting into shape inserts, fair edges and angles are deemed to be included in the rates.</t>
  </si>
  <si>
    <t>31C</t>
  </si>
  <si>
    <t>Whilst the contractor is obliged to protect all existing structures, the Bill of Quantities will identify certain limited items to be retained and protected during the works. General protection of the works will be covered under B10 and B12 of the Agreed Rules of Measurement. Annotation of particular items to be protected does not relieve the tendering contractor from their obligation to protect and repair/ replace, if damaged, the works</t>
  </si>
  <si>
    <t>EXCAVATION AND EARTHWORKS</t>
  </si>
  <si>
    <t>Excavation</t>
  </si>
  <si>
    <t>31D</t>
  </si>
  <si>
    <t>Excavate grassed percolation area; dispose off site to a suitably licensed waste facility</t>
  </si>
  <si>
    <t>32A</t>
  </si>
  <si>
    <t xml:space="preserve">Excavate topsoil and existing pipework within gravel; existing percolation area; separate in line with waste management requirements; dispose off site to a suitably licensed waste facility </t>
  </si>
  <si>
    <t>Filling</t>
  </si>
  <si>
    <t>32B</t>
  </si>
  <si>
    <t xml:space="preserve">Existing percolation area not covered by new attenuation layer to be filled with suitable topsoil, graded and seeded to match surrounding field </t>
  </si>
  <si>
    <t>Item</t>
  </si>
  <si>
    <t>(30) BOUNDARY WALLS AND FENCES</t>
  </si>
  <si>
    <t>SURFACE PAVING, FENCING AND LANDSCAPING</t>
  </si>
  <si>
    <t>Fencing</t>
  </si>
  <si>
    <t>Palisade pale fencing; to IS EN 1722-12 and IS EN 1461; galvanised mild steel, all members hot dip galvanised to IS EN 1461 : 2009; factory polyester powder coated to IS EN 13438; Colour: RAL 6005 (green); w-section pale profile, splayed trefoil spiked head – 2.0 – 3.0mm thick; 17nr pales per panel; standard panels at 2750mm long; cutting as necessary on site, zinc etch primer, top coat polyurethane repair paint; securely fixed to rolled steel angle RSJ 50 x 50 x 2.75mm thick; 127 x 76; 102 x 44 RSJ galvanised steel upright intermediate posts, 2750mm centres; post fixed, pre-drilled 8mm diameter holes; M8 x 40mm zinc plated anti-tamper bolts; composition to meet LPCB standard LPS 1175 security provision SR1; posts set in 350 x 350mm concrete foundations, 600mm deep, to IS EN 206-1, excavation of post pits and disposal off site in line with waste management requirements; panels fixed and fitted plumb and lined; all in accordance with Engineers specification</t>
  </si>
  <si>
    <t>34A</t>
  </si>
  <si>
    <t>Install new fencing 2100mm high to receive new access gates</t>
  </si>
  <si>
    <t>m</t>
  </si>
  <si>
    <t>Gates</t>
  </si>
  <si>
    <t>Palisade gates; to IS EN 1722-12 and IS EN 1461; galvanised mild steel, all members hot dip galvanised to IS EN 1461: 2009; factory polyester powder coated to IS EN 13438; Colour: RAL 6005 (green); w-section pale profile, splayed trefoil spiked head – 2.0 – 3.0mm thick; 60 x 60mm, 3mm thick standard hollow section frame, 50 x 50mm, 5mm thick standard hollow section frame; mild steel pre-treated to IS EN 13438; mitred joints, welds ground smooth to IS EN 1011; 150 x 150mm, 5mm thick standard hollow section frame; post fixed, pre-drilled 8mm diameter holes; M8 x 40mm zinc plated anti-tamper bolts; adjustable steel hinges; sliding latch, heavy duty padlock, composition to meet LPCB standard LPS 1175 security provision SR1; posts set in 600 x 600mm concrete foundations, 600mm deep, to IS EN 206-1, excavation of post pits and disposal off site in line with waste management requirements; panels fixed and fitted plumb and lined; all in accordance with Engineers specification</t>
  </si>
  <si>
    <t>Access Gate</t>
  </si>
  <si>
    <t>35A</t>
  </si>
  <si>
    <t>overall opening size 1800mm high x 4000mm wide; double leaf gates 2000 x 1750mm high - 1nr</t>
  </si>
  <si>
    <t>(50) DRAINAGE</t>
  </si>
  <si>
    <t>ALTERATIONS TO EXISTING TREATMENT PLANT; REFER TO DRG NO. 01</t>
  </si>
  <si>
    <t>DESLUDGING OF WASTEWATER TREATMENT SYSTEM</t>
  </si>
  <si>
    <t>Handling and disposal of contaminated or hazardous material</t>
  </si>
  <si>
    <t>37A</t>
  </si>
  <si>
    <t xml:space="preserve">De-sludge and Remove approximately 40m3 semi treated sewage on three separate occasions and dispose off site to a suitable licensed facility (submit proof by way of dockets &amp; invoice) </t>
  </si>
  <si>
    <t>ALTERATIONS TO EXISTING TREATMENT PLANT</t>
  </si>
  <si>
    <t>37B</t>
  </si>
  <si>
    <t>Decommission existing septic tank system complete including existing outlet pipe from existing manhole to existing septic tank; dispose of all surplus materials off site to a suitably licienced facility (submit proof by way of dockets &amp; invoice), backfilling with imported hardcore material to be obtained off site; Clause 505 20mm clean, washed crushed limestone rock; IS EN 13242: 2002 and to SR21:2004_Annex_E and A1:2007 (Limiting Pyrite-certification required); Type B to IS EN13285; depositing in layers of maximum 150mm thickness; surface finish to match existing surrounding area</t>
  </si>
  <si>
    <t>38A</t>
  </si>
  <si>
    <t>Collapse and backfill the existing wastewater treatment system and general area complete including all tanks, pits, holes and the like with suitable uncontaminated surplus spoil as agreed and directed by the Employers Representative or with imported hardcore material to be obtained off site; Clause 505 20mm clean, washed crushed limestone rock; IS EN 13242: 2002 and to SR21:2004_Annex_E and A1:2007 (Limiting Pyrite-certification required); Type B to IS EN13285; depositing in layers of maximum 150mm thickness; surface finish to match existing surrounding area</t>
  </si>
  <si>
    <t>Other Items</t>
  </si>
  <si>
    <t>38B</t>
  </si>
  <si>
    <t>Provide for all labour, materials, plant and all items which are not specifically allowed for in this section of the works but which can be reasonably inferred from a site inspection and the works requirements as being necessary for the execution and completion of the works. - (List items below)</t>
  </si>
  <si>
    <t>38C</t>
  </si>
  <si>
    <t>1).</t>
  </si>
  <si>
    <t>38D</t>
  </si>
  <si>
    <t>2).</t>
  </si>
  <si>
    <t>DRAINAGE - GRAVITY PIPE (ALL PROVISIONAL)</t>
  </si>
  <si>
    <t>Below Ground</t>
  </si>
  <si>
    <t>Excavation starting from top of existing ground level; filling in with imported graded stone filling compacted in layers 100 - 150 maximum thickness</t>
  </si>
  <si>
    <t>pipes not exceeding 250mm diameter</t>
  </si>
  <si>
    <t>39A</t>
  </si>
  <si>
    <t>average depth not exceeding 1000mm</t>
  </si>
  <si>
    <t>Extra over excavating trenches irrespective of depth</t>
  </si>
  <si>
    <t>39B</t>
  </si>
  <si>
    <t>breaking up rock; 500mm deep</t>
  </si>
  <si>
    <t>Disposal</t>
  </si>
  <si>
    <t>39C</t>
  </si>
  <si>
    <t>ground water</t>
  </si>
  <si>
    <t>39D</t>
  </si>
  <si>
    <t>surface water</t>
  </si>
  <si>
    <t xml:space="preserve">Extra over trench excavation irrespective of depth    </t>
  </si>
  <si>
    <t>39E</t>
  </si>
  <si>
    <t>Excavating around existing pipework or ductwork crossing trenches</t>
  </si>
  <si>
    <t>39F</t>
  </si>
  <si>
    <t>Excavating below ground water level including work outside boundary of site</t>
  </si>
  <si>
    <t>Water</t>
  </si>
  <si>
    <t>39G</t>
  </si>
  <si>
    <t>surface</t>
  </si>
  <si>
    <t>39H</t>
  </si>
  <si>
    <t>ground</t>
  </si>
  <si>
    <t>Beds and surrounds</t>
  </si>
  <si>
    <t>Graded Gravel; 14mm - 5mm (d/D 2/14) graded aggregate or 10mm (d/D 4/10) single sized aggregate to IS EN 13242; compacted in 100mm layers all in accordance with E.R.s Drawing</t>
  </si>
  <si>
    <t>40A</t>
  </si>
  <si>
    <t>500 x 600mm to 100mm dia. pipe</t>
  </si>
  <si>
    <t>uP.V.C. pipes and fittings, as E.R.s specifications; ring seal joints</t>
  </si>
  <si>
    <t xml:space="preserve">Pipework in trenches </t>
  </si>
  <si>
    <t>40B</t>
  </si>
  <si>
    <t>100 nominal size</t>
  </si>
  <si>
    <t>40C</t>
  </si>
  <si>
    <t>^^Extra; short lengths</t>
  </si>
  <si>
    <t>Connections</t>
  </si>
  <si>
    <t>40D</t>
  </si>
  <si>
    <t>connecting pipework to pump tank</t>
  </si>
  <si>
    <t>Nr</t>
  </si>
  <si>
    <t>40E</t>
  </si>
  <si>
    <t>connecting pipework to existing manhole</t>
  </si>
  <si>
    <t>Testing</t>
  </si>
  <si>
    <t>Allow for testing drains and manholes, to I.S. E.N.1610; as
work proceeds and on completion with smoke and water</t>
  </si>
  <si>
    <t>40F</t>
  </si>
  <si>
    <t>generally</t>
  </si>
  <si>
    <t>DRAINAGE - RISING MAINS</t>
  </si>
  <si>
    <t>40G</t>
  </si>
  <si>
    <t>average depth not exceeding 1500mm</t>
  </si>
  <si>
    <t>41A</t>
  </si>
  <si>
    <t>41B</t>
  </si>
  <si>
    <t>41C</t>
  </si>
  <si>
    <t>Graded Gravel; 14mm - 5mm (d/D 2/14) graded aggregate or 10mm (d/D 4/10) single sized aggregate to IS EN 13242; compacted in 100mm layers all in accordance with Engineers Drawing</t>
  </si>
  <si>
    <t>41D</t>
  </si>
  <si>
    <t>400 x 400mm to 32mm dia. pipe</t>
  </si>
  <si>
    <t>Graded gravel; pea gravel; clause 503; I.S. EN 13242:2002 + A1 2007; nominal aggregate size 6 - 10mm</t>
  </si>
  <si>
    <t>Covering layer</t>
  </si>
  <si>
    <t>41E</t>
  </si>
  <si>
    <t>400mm wide to 32mm dia. pipe</t>
  </si>
  <si>
    <t>Pipes: HDPE</t>
  </si>
  <si>
    <t>Pipework; high density polyethylene (HDPE), material strength PE100; blue colour; below ground pressurised pipework – standard dimension ratio SDR 17 – 10 bar; 6.6mm wall thickness, minimum required strength 10.0MPa; ; to IS EN 12201; plain end, - 2nr; smooth wall internal and external pipework; to meet Irish Water requirements; electro diffusion fittings 16bar couplers, to IS EN 12201:2003; laid in trenches on bed (e/m); bedded and surrounded in clean stone or pea gravel (e/m); laid to falls as work proceeds</t>
  </si>
  <si>
    <t>41F</t>
  </si>
  <si>
    <t>33mm diameter pipe</t>
  </si>
  <si>
    <t>42A</t>
  </si>
  <si>
    <t>42B</t>
  </si>
  <si>
    <t>connecting pipework to 11 TER3 system</t>
  </si>
  <si>
    <t>42C</t>
  </si>
  <si>
    <t>DRAINAGE - PE83 PROPRIETARY WASTEWATER TREATMENT SYSTEM</t>
  </si>
  <si>
    <t>Reduce Levels</t>
  </si>
  <si>
    <t>42D</t>
  </si>
  <si>
    <t>Average thickness not exceeding 2.0m</t>
  </si>
  <si>
    <t>m3</t>
  </si>
  <si>
    <t>Filling with hardcore material to be obtained off site; Clause 505 20mm clean, washed crushed limestone rock; IS EN 13242: 2002 and to SR21:2004_Annex_E and A1:2007 (Limiting Pyrite-certification required); Type B to IS EN13285; depositing in layers of maximum 150mm thickness</t>
  </si>
  <si>
    <t>To make up levels; Attenuation Layer</t>
  </si>
  <si>
    <t>42E</t>
  </si>
  <si>
    <t>Average thickness not exceeding 350mm</t>
  </si>
  <si>
    <t>Filling with loam material to be obtained off site, to BS 3882 (Table 1); composite mix: sand (35-60%), silt (30-50%), clay (10-25%) organic topsoil (0-4%); depositing in layers of maximum 150mm thickness maximum</t>
  </si>
  <si>
    <t>To make up levels</t>
  </si>
  <si>
    <t>43A</t>
  </si>
  <si>
    <t>Average thickness not exceeding 250mm</t>
  </si>
  <si>
    <t>WASTIC ASPHALT, WATERPROOF AND GAS PROOF NON-METAL
FLEXIBLE SHEET COOVERINGS</t>
  </si>
  <si>
    <t>Geotextile separator membrane; Terram T1000 geosynthetic grid, UV stabilised, high tenacity, virgin polypropylene fibres, mechanically and thermally bonded; to IS EN 13249: 2016; tensile strength MD 8.0kN/m and tensile elongation 60%, to IS EN 10319; CBR resistance 1500N to IS EN 12236; all necessary laps, end laps and joints; to manufacturer’s instructions; laid on and including levelling existing in preparation for membrane; to E.R.s specification and contracting authority's approval</t>
  </si>
  <si>
    <t>Geotextile membranes</t>
  </si>
  <si>
    <t>43B</t>
  </si>
  <si>
    <t>horizontal; pipe wrapping, 100mm diameter pipework; girth not exceeding 300mm</t>
  </si>
  <si>
    <t>43C</t>
  </si>
  <si>
    <t>vertical around tanks; 1nr layer; width over 300mm wide</t>
  </si>
  <si>
    <t>m2</t>
  </si>
  <si>
    <t>DRAINAGE - PE83 PROPRIETARY TREATMENT PLANT UNITS</t>
  </si>
  <si>
    <t xml:space="preserve">PE83 Eurotank BAF2 Units by specialist </t>
  </si>
  <si>
    <t xml:space="preserve">SewageSystems (FIEA Ltd) (Concrete Units) </t>
  </si>
  <si>
    <t>44A</t>
  </si>
  <si>
    <t>Supply assembly complete; take delivery and install, hoisting, off loading and craning into final position; stilling chamber and the following concrete tank/chambers; inlet manhole, 3500 gallon primary settlement, 1210 gallon buffer, 3500 gallon bio zone, 2500 gallon clarifier/pump chambers; laid on 300mm of compacted clause 808 broken stone; opening lid; flange adaptors bends and tees fittings to design; backfilling to excavations with clean washed 20mm maximum pea gravel, disposal of ground and surface water for duration; finishing flush with surfaces; include for connection of rising mains; include for connection of power supply</t>
  </si>
  <si>
    <t>Electrical Kiosk and Foundations</t>
  </si>
  <si>
    <t>Galvanised Steel, lockable Electrical Kiosk by specialist Contractor</t>
  </si>
  <si>
    <t>44B</t>
  </si>
  <si>
    <t>1250 x 650 x 1180mm high, bolted to concrete plinth, to be approved by E.R.</t>
  </si>
  <si>
    <t>Excavation and disposal; in-situ concrete grade C35N to IS EN 206; reinforcement; formwork complete</t>
  </si>
  <si>
    <t>44C</t>
  </si>
  <si>
    <t>Electrical Kiosk; 2000 x 2000mm x 200mm deep plinth; all as per drawing 04</t>
  </si>
  <si>
    <t>Sundries</t>
  </si>
  <si>
    <t>45A</t>
  </si>
  <si>
    <t>Supply and install Siemens digital Flow meter &amp; a Telemetry alarm complete including all pipework, fittings, earthworks, backfilling and the like</t>
  </si>
  <si>
    <t>45B</t>
  </si>
  <si>
    <t>Supply and install internal rising main plumbing complete including all pipework, fittings, earthworks, backfilling and the like</t>
  </si>
  <si>
    <t>Allow for testing drains and manholes, to I.S. E.N.1610; as work proceeds and on completion with smoke and water</t>
  </si>
  <si>
    <t>45C</t>
  </si>
  <si>
    <t>DRAINAGE - 11 TER3 PACKAGED TERTIARY TREATMENT SYSTEM</t>
  </si>
  <si>
    <t>45D</t>
  </si>
  <si>
    <t>45E</t>
  </si>
  <si>
    <t>46A</t>
  </si>
  <si>
    <t>Average thickness not exceeding 300mm</t>
  </si>
  <si>
    <t>Geotextile separator membrane; Terram T1000 geosynthetic grid, UV stabilised, high tenacity, virgin polypropylene fibres, mechanically and thermally bonded; to IS EN 13249: 2016; tensile strength MD 8.0kN/m and tensile elongation 60%, to IS EN 10319; CBR resistance 1500N to IS EN 12236; all necessary laps, end laps and joints; to manufacturer’s instructions; laid on and including levelling existing in preparation for membrane; to Engineers specification and contracting authority's approval</t>
  </si>
  <si>
    <t>46B</t>
  </si>
  <si>
    <t>46C</t>
  </si>
  <si>
    <t>horizontal; 1nr layer; width over 300mm wide</t>
  </si>
  <si>
    <t>DRAINAGE - PERCOLATION PIPEWORK</t>
  </si>
  <si>
    <t>Pipes: uPVC</t>
  </si>
  <si>
    <t>Pipework; Unplasticised polyvinyl chloride (uPVC), red/brown colour; below ground non pressurised pipework; to IS EN 1401-1:2018 and IS EN 13476-2:2007; Spigot and socket ring seal push fit end, to IS EN 681-1-1 nr, plain end, chamfered - 1nr; smooth wall internal and external pipework; to meet Irish Water requirements; lateral deflection nominal stiffness SN4 (4000N/m/m); laid in trenches on bed (e/m); bedded and surrounded in clean stone or pea gravel (e/m); laid to falls as work proceeds</t>
  </si>
  <si>
    <t>47A</t>
  </si>
  <si>
    <t>100mm perforated pipe; 0.6mm - 4.0mm slots</t>
  </si>
  <si>
    <t>47B</t>
  </si>
  <si>
    <t>100mm perforated pipe; 0.6mm - 4.0mm slots; vertical with vent cap[Number of: 11]</t>
  </si>
  <si>
    <t>Extra over pipes on which they occur for</t>
  </si>
  <si>
    <t>Vent covers</t>
  </si>
  <si>
    <t>47C</t>
  </si>
  <si>
    <t>100mm diameter pipe</t>
  </si>
  <si>
    <t>branches</t>
  </si>
  <si>
    <t>47D</t>
  </si>
  <si>
    <t>bends - 90 degree</t>
  </si>
  <si>
    <t>47E</t>
  </si>
  <si>
    <t>DRAINAGE - TER 3 UNITS</t>
  </si>
  <si>
    <t>TER 3 Units</t>
  </si>
  <si>
    <t xml:space="preserve">SewageSystems (FIEA Ltd) TER III (Concrete Units) </t>
  </si>
  <si>
    <t>48A</t>
  </si>
  <si>
    <t>Supply assembly complete; take delivery and install, hoisting, off loading and craning into final position; concrete modular chamber, 2500mm x 1200mm cuboid tanks, 1000mm deep; laid on Attenuation Layer (measured elsewhere) opening uPVC lid; flange adaptors bends and tees fittings to design; backfilling to excavations with clean washed 20mm maximum pea gravel, disposal of ground and surface water for duration; finishing flush with surfaces; include for connection of rising mains; include for connection of power supply</t>
  </si>
  <si>
    <t>48B</t>
  </si>
  <si>
    <t>48C</t>
  </si>
  <si>
    <t>(60) SITE SERVICES (ELECTRICAL)</t>
  </si>
  <si>
    <t>ELECTRICAL INSTALLATIONS</t>
  </si>
  <si>
    <t>50A</t>
  </si>
  <si>
    <t>Note: existing power supply to be altered to provide power supply to new treatment plant system</t>
  </si>
  <si>
    <t>Excavated trenches</t>
  </si>
  <si>
    <t>50B</t>
  </si>
  <si>
    <t>50C</t>
  </si>
  <si>
    <t>50D</t>
  </si>
  <si>
    <t>next to existing roadways/paths/sports facilities and the like; contractor to include for all necessary security, watching, lighting, hoarding, insurances and licences to cover works outside the boundary in the public domain, adjacent neighbouring properties or within the site demise during traffic control interventions; include for laying and backing filling trenches for the duration of the pipelaying works</t>
  </si>
  <si>
    <t>50E</t>
  </si>
  <si>
    <t>50F</t>
  </si>
  <si>
    <t>10mm (d/D 4/10) single sized aggregate to IS EN 13242; compacted in 100mm layers all in accordance with Engineers Drawing</t>
  </si>
  <si>
    <t>50G</t>
  </si>
  <si>
    <t>450 x 375mm to 100mm dia. pipe</t>
  </si>
  <si>
    <t>Cover layer</t>
  </si>
  <si>
    <t>51A</t>
  </si>
  <si>
    <t>450 x 600mm to 100mm dia. pipe</t>
  </si>
  <si>
    <t>Pipes</t>
  </si>
  <si>
    <t>Ductwork; unplasticised polyvinyl chloride (uPVC), red / black colour; below ground non pressurised pipework; to IS EN 1401-1:2018 and IS EN 13476-2:2007; Spigot and socket ring seal push fit end, to IS EN 681-1-1 nr, plain end, chamfered - 1nr; smooth wall internal and external pipework; to meet ESB requirements; laid in trenches on bed (e/m); bedded and surrounded in clean stone or pea gravel (e/m); laid to falls as work proceeds</t>
  </si>
  <si>
    <t>51B</t>
  </si>
  <si>
    <t>125mm dia. pipe</t>
  </si>
  <si>
    <t>Pipe accessories</t>
  </si>
  <si>
    <t>Micro Pillars and Foundations</t>
  </si>
  <si>
    <t>51C</t>
  </si>
  <si>
    <t>ESB Micropillar &amp; draw chamber; 766 x 766mm x 900mm deep vault; 200 diameter sump; 150mm thick sand / concrete surround and base; including cast iron lid; all as per engineers detail or ESG for Housing Schemes - rev 2; 2004</t>
  </si>
  <si>
    <t>Galvanised Steel, lockable Electrical Kiosk</t>
  </si>
  <si>
    <t>51D</t>
  </si>
  <si>
    <t>1400 x 1400 x 600mm deep, bolted to concrete plinth, to be approved by Engineer</t>
  </si>
  <si>
    <t>52A</t>
  </si>
  <si>
    <t>Electrical Kiosk; 2500 x 2500mm x 200mm deep plinth; all as per engineers drawing 03</t>
  </si>
  <si>
    <t>Mains Supply</t>
  </si>
  <si>
    <t>52B</t>
  </si>
  <si>
    <t>Connect mains power supply to new Electrical Kiosk and new Treatment Plant</t>
  </si>
  <si>
    <t>Coloured polyethylene warning mesh; 440mm wide; laid at a depth not exceeding 350mm below finished ground level; clause 804 backfill above</t>
  </si>
  <si>
    <t>continous strip, laid during trench backfill</t>
  </si>
  <si>
    <t>52C</t>
  </si>
  <si>
    <t>100mm above 100mm dia. pipe</t>
  </si>
  <si>
    <t>Nylon draw-in wire</t>
  </si>
  <si>
    <t>52D</t>
  </si>
  <si>
    <t>laid in ducts, 100mm dia. pipe (EIR)</t>
  </si>
  <si>
    <t>(80) LANDSCAPING</t>
  </si>
  <si>
    <t>SURFACE PAVINGS, FENCING AND LANDSCAPING</t>
  </si>
  <si>
    <t>GRASSING &amp; PLANTING</t>
  </si>
  <si>
    <t>Topsoil</t>
  </si>
  <si>
    <t>taken from off site; select topsoil only; imported preserved topsoil</t>
  </si>
  <si>
    <t>54A</t>
  </si>
  <si>
    <t>average thickness not exceeding 300mm</t>
  </si>
  <si>
    <t>Grading irregular levels; in preparation for cultivating</t>
  </si>
  <si>
    <t>54B</t>
  </si>
  <si>
    <t>over 300mm wide</t>
  </si>
  <si>
    <t>Cultivating</t>
  </si>
  <si>
    <t>Final cultivation; after grading and fertilising; reduce to fine, firm tilth with good crumb structure, particles 2-8mm; depth of 25mm; include for removal of stones / earth sods exceeding 15mm (fine lawn areas); extend cultivation in marrying with existing areas</t>
  </si>
  <si>
    <t>54C</t>
  </si>
  <si>
    <t>to grassed area location</t>
  </si>
  <si>
    <t>Surface applications</t>
  </si>
  <si>
    <t>Fertilizer; spread at the rate of 0.05 kg to the square meter and harrowed in; all as Engineers Specification</t>
  </si>
  <si>
    <t>54D</t>
  </si>
  <si>
    <t>Seeding</t>
  </si>
  <si>
    <t>Seed with Barenbrug E3 - universal turf; seeding spread at the rate of 35g/m3; mixture 40% (Perennial Ryegrass), 40% (Strong Creeping Red Fescue), 20% (Chewings Fescue), low maintenance; in two number applications, applied at right angles to each other; slightly raking and consolidating surface after seeding with a light roller; all as Engineers Specification</t>
  </si>
  <si>
    <t>55A</t>
  </si>
  <si>
    <t>Subtotal</t>
  </si>
  <si>
    <t>VAT</t>
  </si>
  <si>
    <t>Markup (%)</t>
  </si>
  <si>
    <t>Job %</t>
  </si>
  <si>
    <t>Cost per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</si>
</sst>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ont>
    <font>
      <b/>
      <sz val="11"/>
      <name val="Calibri"/>
    </font>
    <font>
      <b/>
      <sz val="13"/>
      <color rgb="FF1F497D"/>
      <name val="Calibri"/>
    </font>
    <font>
      <b/>
      <sz val="14"/>
      <name val="Calibri"/>
    </font>
    <font>
      <b/>
      <sz val="12"/>
      <name val="Calibri"/>
    </font>
    <font>
      <u/>
      <sz val="11"/>
      <name val="Calibri"/>
    </font>
    <font>
      <sz val="13"/>
      <name val="Calibri"/>
    </font>
  </fonts>
  <fills count="5">
    <fill>
      <patternFill patternType="none"/>
    </fill>
    <fill>
      <patternFill patternType="gray125"/>
    </fill>
    <fill>
      <patternFill patternType="solid">
        <fgColor rgb="FFB8CCE4"/>
      </patternFill>
    </fill>
    <fill>
      <patternFill patternType="solid">
        <fgColor rgb="FFCAD9EA"/>
      </patternFill>
    </fill>
    <fill>
      <patternFill patternType="solid">
        <fgColor rgb="FFA7C0DD"/>
      </patternFill>
    </fill>
  </fills>
  <borders count="1">
    <border>
      <left/>
      <right/>
      <top/>
      <bottom/>
      <diagonal/>
    </border>
  </borders>
  <cellStyleXfs count="1">
    <xf numFmtId="0" fontId="0" fillId="0" borderId="0"/>
  </cellStyleXfs>
  <cellXfs count="26">
    <xf numFmtId="0" fontId="0" fillId="0" borderId="0" xfId="0"/>
    <xf numFmtId="4" fontId="2" fillId="0" borderId="0" xfId="0" applyNumberFormat="1" applyFont="1" applyAlignment="1">
      <alignment horizontal="center" vertical="top" wrapText="1"/>
    </xf>
    <xf numFmtId="4" fontId="3" fillId="2" borderId="0" xfId="0" applyNumberFormat="1" applyFont="1" applyFill="1" applyAlignment="1">
      <alignment horizontal="center" vertical="top" wrapText="1"/>
    </xf>
    <xf numFmtId="4" fontId="4" fillId="3" borderId="0" xfId="0" applyNumberFormat="1" applyFont="1" applyFill="1" applyAlignment="1">
      <alignment horizontal="center" vertical="top" wrapText="1"/>
    </xf>
    <xf numFmtId="4" fontId="1" fillId="0" borderId="0" xfId="0" applyNumberFormat="1" applyFont="1" applyAlignment="1">
      <alignment horizontal="center" vertical="top" wrapText="1"/>
    </xf>
    <xf numFmtId="4" fontId="0" fillId="0" borderId="0" xfId="0" applyNumberFormat="1" applyAlignment="1">
      <alignment horizontal="center" vertical="top" wrapText="1"/>
    </xf>
    <xf numFmtId="4" fontId="5" fillId="0" borderId="0" xfId="0" applyNumberFormat="1" applyFont="1" applyAlignment="1">
      <alignment horizontal="center" vertical="top" wrapText="1"/>
    </xf>
    <xf numFmtId="4" fontId="0" fillId="0" borderId="0" xfId="0" applyNumberFormat="1" applyAlignment="1">
      <alignment vertical="top" wrapText="1"/>
    </xf>
    <xf numFmtId="4" fontId="6" fillId="2" borderId="0" xfId="0" applyNumberFormat="1" applyFont="1" applyFill="1" applyAlignment="1">
      <alignment wrapText="1"/>
    </xf>
    <xf numFmtId="4" fontId="3" fillId="4" borderId="0" xfId="0" applyNumberFormat="1" applyFont="1" applyFill="1" applyAlignment="1">
      <alignment wrapText="1"/>
    </xf>
    <xf numFmtId="4" fontId="3" fillId="2" borderId="0" xfId="0" applyNumberFormat="1" applyFont="1" applyFill="1" applyAlignment="1">
      <alignment vertical="top" wrapText="1"/>
    </xf>
    <xf numFmtId="4" fontId="4" fillId="3" borderId="0" xfId="0" applyNumberFormat="1" applyFont="1" applyFill="1" applyAlignment="1">
      <alignment vertical="top" wrapText="1"/>
    </xf>
    <xf numFmtId="4" fontId="1" fillId="0" borderId="0" xfId="0" applyNumberFormat="1" applyFont="1" applyAlignment="1">
      <alignment vertical="top" wrapText="1" indent="1"/>
    </xf>
    <xf numFmtId="4" fontId="0" fillId="0" borderId="0" xfId="0" applyNumberFormat="1" applyAlignment="1">
      <alignment vertical="top" wrapText="1" indent="2"/>
    </xf>
    <xf numFmtId="4" fontId="5" fillId="0" borderId="0" xfId="0" applyNumberFormat="1" applyFont="1" applyAlignment="1">
      <alignment vertical="top" wrapText="1" indent="2"/>
    </xf>
    <xf numFmtId="4" fontId="0" fillId="0" borderId="0" xfId="0" applyNumberFormat="1" applyAlignment="1">
      <alignment vertical="top" wrapText="1" indent="3"/>
    </xf>
    <xf numFmtId="4" fontId="0" fillId="0" borderId="0" xfId="0" applyNumberFormat="1" applyAlignment="1">
      <alignment vertical="top" wrapText="1" indent="4"/>
    </xf>
    <xf numFmtId="4" fontId="0" fillId="0" borderId="0" xfId="0" applyNumberFormat="1" applyAlignment="1">
      <alignment vertical="top" wrapText="1" indent="5"/>
    </xf>
    <xf numFmtId="4" fontId="0" fillId="0" borderId="0" xfId="0" applyNumberFormat="1" applyAlignment="1">
      <alignment vertical="top" wrapText="1" indent="1"/>
    </xf>
    <xf numFmtId="4" fontId="3" fillId="2" borderId="0" xfId="0" applyNumberFormat="1" applyFont="1" applyFill="1" applyAlignment="1">
      <alignment horizontal="right" vertical="top" wrapText="1"/>
    </xf>
    <xf numFmtId="4" fontId="4" fillId="3" borderId="0" xfId="0" applyNumberFormat="1" applyFont="1" applyFill="1" applyAlignment="1">
      <alignment horizontal="right" vertical="top" wrapText="1"/>
    </xf>
    <xf numFmtId="4" fontId="1" fillId="0" borderId="0" xfId="0" applyNumberFormat="1" applyFont="1" applyAlignment="1">
      <alignment horizontal="right" vertical="top" wrapText="1"/>
    </xf>
    <xf numFmtId="4" fontId="0" fillId="0" borderId="0" xfId="0" applyNumberFormat="1" applyAlignment="1">
      <alignment horizontal="right" vertical="top" wrapText="1"/>
    </xf>
    <xf numFmtId="4" fontId="5" fillId="0" borderId="0" xfId="0" applyNumberFormat="1" applyFont="1" applyAlignment="1">
      <alignment horizontal="right" vertical="top" wrapText="1"/>
    </xf>
    <xf numFmtId="4" fontId="6" fillId="2" borderId="0" xfId="0" applyNumberFormat="1" applyFont="1" applyFill="1" applyAlignment="1">
      <alignment vertical="top" wrapText="1"/>
    </xf>
    <xf numFmtId="4" fontId="6" fillId="2" borderId="0" xfId="0" applyNumberFormat="1"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52"/>
  <sheetViews>
    <sheetView tabSelected="1" workbookViewId="0">
      <pane xSplit="7" ySplit="1" topLeftCell="H282" activePane="bottomRight" state="frozen"/>
      <selection pane="topRight" activeCell="H1" sqref="H1"/>
      <selection pane="bottomLeft" activeCell="A2" sqref="A2"/>
      <selection pane="bottomRight" activeCell="H2" sqref="H2"/>
    </sheetView>
  </sheetViews>
  <sheetFormatPr defaultRowHeight="15.05" x14ac:dyDescent="0.3"/>
  <cols>
    <col min="1" max="1" width="8.5546875" bestFit="1" customWidth="1"/>
    <col min="2" max="2" width="84" customWidth="1"/>
    <col min="3" max="3" width="9.33203125" bestFit="1" customWidth="1"/>
    <col min="4" max="4" width="5.109375" bestFit="1" customWidth="1"/>
    <col min="5" max="5" width="12.5546875" customWidth="1"/>
    <col min="6" max="6" width="12.21875" hidden="1" customWidth="1"/>
    <col min="7" max="7" width="17" customWidth="1"/>
  </cols>
  <sheetData>
    <row r="1" spans="1:7" ht="17.55" x14ac:dyDescent="0.3">
      <c r="A1" s="1" t="s">
        <v>0</v>
      </c>
      <c r="B1" s="1" t="s">
        <v>1</v>
      </c>
      <c r="C1" s="1" t="s">
        <v>2</v>
      </c>
      <c r="D1" s="1" t="s">
        <v>3</v>
      </c>
      <c r="E1" s="1" t="s">
        <v>4</v>
      </c>
      <c r="F1" s="1" t="s">
        <v>641</v>
      </c>
      <c r="G1" s="1" t="s">
        <v>5</v>
      </c>
    </row>
    <row r="2" spans="1:7" ht="18.2" x14ac:dyDescent="0.3">
      <c r="A2" s="2"/>
      <c r="B2" s="10" t="s">
        <v>6</v>
      </c>
      <c r="C2" s="19"/>
      <c r="D2" s="19"/>
      <c r="E2" s="19"/>
      <c r="F2" s="19"/>
      <c r="G2" s="19"/>
    </row>
    <row r="3" spans="1:7" ht="15.65" x14ac:dyDescent="0.3">
      <c r="A3" s="3"/>
      <c r="B3" s="11" t="s">
        <v>7</v>
      </c>
      <c r="C3" s="20"/>
      <c r="D3" s="20"/>
      <c r="E3" s="20"/>
      <c r="F3" s="20"/>
      <c r="G3" s="20"/>
    </row>
    <row r="4" spans="1:7" x14ac:dyDescent="0.3">
      <c r="A4" s="4"/>
      <c r="B4" s="12" t="s">
        <v>8</v>
      </c>
      <c r="C4" s="21"/>
      <c r="D4" s="21"/>
      <c r="E4" s="21"/>
      <c r="F4" s="21"/>
      <c r="G4" s="21"/>
    </row>
    <row r="5" spans="1:7" ht="30.05" x14ac:dyDescent="0.3">
      <c r="A5" s="5" t="s">
        <v>9</v>
      </c>
      <c r="B5" s="13" t="s">
        <v>10</v>
      </c>
      <c r="C5" s="22"/>
      <c r="D5" s="22" t="s">
        <v>11</v>
      </c>
      <c r="E5" s="22"/>
      <c r="F5" s="22">
        <f>(0)</f>
        <v>0</v>
      </c>
      <c r="G5" s="22">
        <f>(C5 * E5 + C5 * E5 * F5)</f>
        <v>0</v>
      </c>
    </row>
    <row r="6" spans="1:7" x14ac:dyDescent="0.3">
      <c r="A6" s="4"/>
      <c r="B6" s="12" t="s">
        <v>12</v>
      </c>
      <c r="C6" s="21"/>
      <c r="D6" s="21"/>
      <c r="E6" s="21"/>
      <c r="F6" s="21"/>
      <c r="G6" s="21"/>
    </row>
    <row r="7" spans="1:7" ht="30.05" x14ac:dyDescent="0.3">
      <c r="A7" s="5" t="s">
        <v>13</v>
      </c>
      <c r="B7" s="13" t="s">
        <v>14</v>
      </c>
      <c r="C7" s="22"/>
      <c r="D7" s="22" t="s">
        <v>11</v>
      </c>
      <c r="E7" s="22"/>
      <c r="F7" s="22">
        <f>(0)</f>
        <v>0</v>
      </c>
      <c r="G7" s="22">
        <f>(C7 * E7 + C7 * E7 * F7)</f>
        <v>0</v>
      </c>
    </row>
    <row r="8" spans="1:7" x14ac:dyDescent="0.3">
      <c r="A8" s="6"/>
      <c r="B8" s="14" t="s">
        <v>15</v>
      </c>
      <c r="C8" s="23"/>
      <c r="D8" s="23"/>
      <c r="E8" s="23"/>
      <c r="F8" s="23"/>
      <c r="G8" s="23"/>
    </row>
    <row r="9" spans="1:7" x14ac:dyDescent="0.3">
      <c r="A9" s="5" t="s">
        <v>16</v>
      </c>
      <c r="B9" s="15" t="s">
        <v>17</v>
      </c>
      <c r="C9" s="22"/>
      <c r="D9" s="22" t="s">
        <v>11</v>
      </c>
      <c r="E9" s="22"/>
      <c r="F9" s="22">
        <f>(0)</f>
        <v>0</v>
      </c>
      <c r="G9" s="22">
        <f t="shared" ref="G9:G15" si="0">(C9 * E9 + C9 * E9 * F9)</f>
        <v>0</v>
      </c>
    </row>
    <row r="10" spans="1:7" x14ac:dyDescent="0.3">
      <c r="A10" s="5" t="s">
        <v>18</v>
      </c>
      <c r="B10" s="15" t="s">
        <v>19</v>
      </c>
      <c r="C10" s="22"/>
      <c r="D10" s="22" t="s">
        <v>11</v>
      </c>
      <c r="E10" s="22"/>
      <c r="F10" s="22">
        <f>(0)</f>
        <v>0</v>
      </c>
      <c r="G10" s="22">
        <f t="shared" si="0"/>
        <v>0</v>
      </c>
    </row>
    <row r="11" spans="1:7" x14ac:dyDescent="0.3">
      <c r="A11" s="5" t="s">
        <v>20</v>
      </c>
      <c r="B11" s="15" t="s">
        <v>21</v>
      </c>
      <c r="C11" s="22"/>
      <c r="D11" s="22" t="s">
        <v>11</v>
      </c>
      <c r="E11" s="22"/>
      <c r="F11" s="22">
        <f>(0)</f>
        <v>0</v>
      </c>
      <c r="G11" s="22">
        <f t="shared" si="0"/>
        <v>0</v>
      </c>
    </row>
    <row r="12" spans="1:7" x14ac:dyDescent="0.3">
      <c r="A12" s="5" t="s">
        <v>22</v>
      </c>
      <c r="B12" s="15" t="s">
        <v>23</v>
      </c>
      <c r="C12" s="22"/>
      <c r="D12" s="22" t="s">
        <v>11</v>
      </c>
      <c r="E12" s="22"/>
      <c r="F12" s="22">
        <f>(0)</f>
        <v>0</v>
      </c>
      <c r="G12" s="22">
        <f t="shared" si="0"/>
        <v>0</v>
      </c>
    </row>
    <row r="13" spans="1:7" x14ac:dyDescent="0.3">
      <c r="A13" s="5" t="s">
        <v>24</v>
      </c>
      <c r="B13" s="15" t="s">
        <v>25</v>
      </c>
      <c r="C13" s="22"/>
      <c r="D13" s="22" t="s">
        <v>11</v>
      </c>
      <c r="E13" s="22"/>
      <c r="F13" s="22">
        <f>(0)</f>
        <v>0</v>
      </c>
      <c r="G13" s="22">
        <f t="shared" si="0"/>
        <v>0</v>
      </c>
    </row>
    <row r="14" spans="1:7" ht="30.05" x14ac:dyDescent="0.3">
      <c r="A14" s="5" t="s">
        <v>26</v>
      </c>
      <c r="B14" s="15" t="s">
        <v>27</v>
      </c>
      <c r="C14" s="22"/>
      <c r="D14" s="22" t="s">
        <v>11</v>
      </c>
      <c r="E14" s="22"/>
      <c r="F14" s="22">
        <f>(0)</f>
        <v>0</v>
      </c>
      <c r="G14" s="22">
        <f t="shared" si="0"/>
        <v>0</v>
      </c>
    </row>
    <row r="15" spans="1:7" x14ac:dyDescent="0.3">
      <c r="A15" s="5" t="s">
        <v>28</v>
      </c>
      <c r="B15" s="15" t="s">
        <v>29</v>
      </c>
      <c r="C15" s="22"/>
      <c r="D15" s="22" t="s">
        <v>11</v>
      </c>
      <c r="E15" s="22"/>
      <c r="F15" s="22">
        <f>(0)</f>
        <v>0</v>
      </c>
      <c r="G15" s="22">
        <f t="shared" si="0"/>
        <v>0</v>
      </c>
    </row>
    <row r="16" spans="1:7" x14ac:dyDescent="0.3">
      <c r="A16" s="4"/>
      <c r="B16" s="12" t="s">
        <v>30</v>
      </c>
      <c r="C16" s="21"/>
      <c r="D16" s="21"/>
      <c r="E16" s="21"/>
      <c r="F16" s="21"/>
      <c r="G16" s="21"/>
    </row>
    <row r="17" spans="1:7" x14ac:dyDescent="0.3">
      <c r="A17" s="5" t="s">
        <v>31</v>
      </c>
      <c r="B17" s="13" t="s">
        <v>32</v>
      </c>
      <c r="C17" s="22"/>
      <c r="D17" s="22" t="s">
        <v>11</v>
      </c>
      <c r="E17" s="22"/>
      <c r="F17" s="22">
        <f>(0)</f>
        <v>0</v>
      </c>
      <c r="G17" s="22">
        <f t="shared" ref="G17:G27" si="1">(C17 * E17 + C17 * E17 * F17)</f>
        <v>0</v>
      </c>
    </row>
    <row r="18" spans="1:7" ht="30.05" x14ac:dyDescent="0.3">
      <c r="A18" s="5" t="s">
        <v>33</v>
      </c>
      <c r="B18" s="13" t="s">
        <v>34</v>
      </c>
      <c r="C18" s="22"/>
      <c r="D18" s="22" t="s">
        <v>11</v>
      </c>
      <c r="E18" s="22"/>
      <c r="F18" s="22">
        <f>(0)</f>
        <v>0</v>
      </c>
      <c r="G18" s="22">
        <f t="shared" si="1"/>
        <v>0</v>
      </c>
    </row>
    <row r="19" spans="1:7" x14ac:dyDescent="0.3">
      <c r="A19" s="5" t="s">
        <v>35</v>
      </c>
      <c r="B19" s="13" t="s">
        <v>36</v>
      </c>
      <c r="C19" s="22"/>
      <c r="D19" s="22" t="s">
        <v>11</v>
      </c>
      <c r="E19" s="22"/>
      <c r="F19" s="22">
        <f>(0)</f>
        <v>0</v>
      </c>
      <c r="G19" s="22">
        <f t="shared" si="1"/>
        <v>0</v>
      </c>
    </row>
    <row r="20" spans="1:7" x14ac:dyDescent="0.3">
      <c r="A20" s="5" t="s">
        <v>37</v>
      </c>
      <c r="B20" s="13" t="s">
        <v>38</v>
      </c>
      <c r="C20" s="22"/>
      <c r="D20" s="22" t="s">
        <v>11</v>
      </c>
      <c r="E20" s="22"/>
      <c r="F20" s="22">
        <f>(0)</f>
        <v>0</v>
      </c>
      <c r="G20" s="22">
        <f t="shared" si="1"/>
        <v>0</v>
      </c>
    </row>
    <row r="21" spans="1:7" x14ac:dyDescent="0.3">
      <c r="A21" s="5" t="s">
        <v>39</v>
      </c>
      <c r="B21" s="13" t="s">
        <v>40</v>
      </c>
      <c r="C21" s="22"/>
      <c r="D21" s="22" t="s">
        <v>11</v>
      </c>
      <c r="E21" s="22"/>
      <c r="F21" s="22">
        <f>(0)</f>
        <v>0</v>
      </c>
      <c r="G21" s="22">
        <f t="shared" si="1"/>
        <v>0</v>
      </c>
    </row>
    <row r="22" spans="1:7" ht="30.05" x14ac:dyDescent="0.3">
      <c r="A22" s="5" t="s">
        <v>41</v>
      </c>
      <c r="B22" s="13" t="s">
        <v>42</v>
      </c>
      <c r="C22" s="22"/>
      <c r="D22" s="22" t="s">
        <v>11</v>
      </c>
      <c r="E22" s="22"/>
      <c r="F22" s="22">
        <f>(0)</f>
        <v>0</v>
      </c>
      <c r="G22" s="22">
        <f t="shared" si="1"/>
        <v>0</v>
      </c>
    </row>
    <row r="23" spans="1:7" x14ac:dyDescent="0.3">
      <c r="A23" s="5" t="s">
        <v>43</v>
      </c>
      <c r="B23" s="13" t="s">
        <v>36</v>
      </c>
      <c r="C23" s="22"/>
      <c r="D23" s="22" t="s">
        <v>11</v>
      </c>
      <c r="E23" s="22"/>
      <c r="F23" s="22">
        <f>(0)</f>
        <v>0</v>
      </c>
      <c r="G23" s="22">
        <f t="shared" si="1"/>
        <v>0</v>
      </c>
    </row>
    <row r="24" spans="1:7" x14ac:dyDescent="0.3">
      <c r="A24" s="5" t="s">
        <v>44</v>
      </c>
      <c r="B24" s="13" t="s">
        <v>38</v>
      </c>
      <c r="C24" s="22"/>
      <c r="D24" s="22" t="s">
        <v>11</v>
      </c>
      <c r="E24" s="22"/>
      <c r="F24" s="22">
        <f>(0)</f>
        <v>0</v>
      </c>
      <c r="G24" s="22">
        <f t="shared" si="1"/>
        <v>0</v>
      </c>
    </row>
    <row r="25" spans="1:7" x14ac:dyDescent="0.3">
      <c r="A25" s="5" t="s">
        <v>45</v>
      </c>
      <c r="B25" s="13" t="s">
        <v>46</v>
      </c>
      <c r="C25" s="22"/>
      <c r="D25" s="22" t="s">
        <v>11</v>
      </c>
      <c r="E25" s="22"/>
      <c r="F25" s="22">
        <f>(0)</f>
        <v>0</v>
      </c>
      <c r="G25" s="22">
        <f t="shared" si="1"/>
        <v>0</v>
      </c>
    </row>
    <row r="26" spans="1:7" x14ac:dyDescent="0.3">
      <c r="A26" s="5" t="s">
        <v>47</v>
      </c>
      <c r="B26" s="13" t="s">
        <v>48</v>
      </c>
      <c r="C26" s="22"/>
      <c r="D26" s="22" t="s">
        <v>11</v>
      </c>
      <c r="E26" s="22"/>
      <c r="F26" s="22">
        <f>(0)</f>
        <v>0</v>
      </c>
      <c r="G26" s="22">
        <f t="shared" si="1"/>
        <v>0</v>
      </c>
    </row>
    <row r="27" spans="1:7" x14ac:dyDescent="0.3">
      <c r="A27" s="5" t="s">
        <v>49</v>
      </c>
      <c r="B27" s="13" t="s">
        <v>50</v>
      </c>
      <c r="C27" s="22"/>
      <c r="D27" s="22" t="s">
        <v>11</v>
      </c>
      <c r="E27" s="22"/>
      <c r="F27" s="22">
        <f>(0)</f>
        <v>0</v>
      </c>
      <c r="G27" s="22">
        <f t="shared" si="1"/>
        <v>0</v>
      </c>
    </row>
    <row r="28" spans="1:7" x14ac:dyDescent="0.3">
      <c r="A28" s="4"/>
      <c r="B28" s="12" t="s">
        <v>51</v>
      </c>
      <c r="C28" s="21"/>
      <c r="D28" s="21"/>
      <c r="E28" s="21"/>
      <c r="F28" s="21"/>
      <c r="G28" s="21"/>
    </row>
    <row r="29" spans="1:7" ht="90.2" x14ac:dyDescent="0.3">
      <c r="A29" s="5" t="s">
        <v>52</v>
      </c>
      <c r="B29" s="13" t="s">
        <v>53</v>
      </c>
      <c r="C29" s="22"/>
      <c r="D29" s="22" t="s">
        <v>54</v>
      </c>
      <c r="E29" s="22"/>
      <c r="F29" s="22">
        <f>(0)</f>
        <v>0</v>
      </c>
      <c r="G29" s="22">
        <f>(C29 * E29 + C29 * E29 * F29)</f>
        <v>0</v>
      </c>
    </row>
    <row r="30" spans="1:7" ht="60.1" x14ac:dyDescent="0.3">
      <c r="A30" s="5" t="s">
        <v>55</v>
      </c>
      <c r="B30" s="13" t="s">
        <v>56</v>
      </c>
      <c r="C30" s="22"/>
      <c r="D30" s="22" t="s">
        <v>54</v>
      </c>
      <c r="E30" s="22"/>
      <c r="F30" s="22">
        <f>(0)</f>
        <v>0</v>
      </c>
      <c r="G30" s="22">
        <f>(C30 * E30 + C30 * E30 * F30)</f>
        <v>0</v>
      </c>
    </row>
    <row r="31" spans="1:7" x14ac:dyDescent="0.3">
      <c r="A31" s="4"/>
      <c r="B31" s="12" t="s">
        <v>57</v>
      </c>
      <c r="C31" s="21"/>
      <c r="D31" s="21"/>
      <c r="E31" s="21"/>
      <c r="F31" s="21"/>
      <c r="G31" s="21"/>
    </row>
    <row r="32" spans="1:7" ht="90.2" x14ac:dyDescent="0.3">
      <c r="A32" s="5" t="s">
        <v>58</v>
      </c>
      <c r="B32" s="13" t="s">
        <v>59</v>
      </c>
      <c r="C32" s="22"/>
      <c r="D32" s="22" t="s">
        <v>11</v>
      </c>
      <c r="E32" s="22"/>
      <c r="F32" s="22">
        <f>(0)</f>
        <v>0</v>
      </c>
      <c r="G32" s="22">
        <f>(C32 * E32 + C32 * E32 * F32)</f>
        <v>0</v>
      </c>
    </row>
    <row r="33" spans="1:7" ht="15.65" x14ac:dyDescent="0.3">
      <c r="A33" s="3"/>
      <c r="B33" s="11" t="s">
        <v>60</v>
      </c>
      <c r="C33" s="20"/>
      <c r="D33" s="20"/>
      <c r="E33" s="20"/>
      <c r="F33" s="20"/>
      <c r="G33" s="20"/>
    </row>
    <row r="34" spans="1:7" x14ac:dyDescent="0.3">
      <c r="A34" s="4"/>
      <c r="B34" s="12" t="s">
        <v>61</v>
      </c>
      <c r="C34" s="21"/>
      <c r="D34" s="21"/>
      <c r="E34" s="21"/>
      <c r="F34" s="21"/>
      <c r="G34" s="21"/>
    </row>
    <row r="35" spans="1:7" ht="30.05" x14ac:dyDescent="0.3">
      <c r="A35" s="5" t="s">
        <v>62</v>
      </c>
      <c r="B35" s="13" t="s">
        <v>63</v>
      </c>
      <c r="C35" s="22"/>
      <c r="D35" s="22" t="s">
        <v>54</v>
      </c>
      <c r="E35" s="22"/>
      <c r="F35" s="22">
        <f>(0)</f>
        <v>0</v>
      </c>
      <c r="G35" s="22">
        <f>(C35 * E35 + C35 * E35 * F35)</f>
        <v>0</v>
      </c>
    </row>
    <row r="36" spans="1:7" x14ac:dyDescent="0.3">
      <c r="A36" s="4"/>
      <c r="B36" s="12" t="s">
        <v>64</v>
      </c>
      <c r="C36" s="21"/>
      <c r="D36" s="21"/>
      <c r="E36" s="21"/>
      <c r="F36" s="21"/>
      <c r="G36" s="21"/>
    </row>
    <row r="37" spans="1:7" ht="30.05" x14ac:dyDescent="0.3">
      <c r="A37" s="5" t="s">
        <v>65</v>
      </c>
      <c r="B37" s="13" t="s">
        <v>66</v>
      </c>
      <c r="C37" s="22"/>
      <c r="D37" s="22" t="s">
        <v>54</v>
      </c>
      <c r="E37" s="22"/>
      <c r="F37" s="22">
        <f>(0)</f>
        <v>0</v>
      </c>
      <c r="G37" s="22">
        <f>(C37 * E37 + C37 * E37 * F37)</f>
        <v>0</v>
      </c>
    </row>
    <row r="38" spans="1:7" x14ac:dyDescent="0.3">
      <c r="A38" s="4"/>
      <c r="B38" s="12" t="s">
        <v>67</v>
      </c>
      <c r="C38" s="21"/>
      <c r="D38" s="21"/>
      <c r="E38" s="21"/>
      <c r="F38" s="21"/>
      <c r="G38" s="21"/>
    </row>
    <row r="39" spans="1:7" ht="45.1" x14ac:dyDescent="0.3">
      <c r="A39" s="5" t="s">
        <v>68</v>
      </c>
      <c r="B39" s="13" t="s">
        <v>69</v>
      </c>
      <c r="C39" s="22"/>
      <c r="D39" s="22" t="s">
        <v>54</v>
      </c>
      <c r="E39" s="22"/>
      <c r="F39" s="22">
        <f>(0)</f>
        <v>0</v>
      </c>
      <c r="G39" s="22">
        <f>(C39 * E39 + C39 * E39 * F39)</f>
        <v>0</v>
      </c>
    </row>
    <row r="40" spans="1:7" ht="75.150000000000006" x14ac:dyDescent="0.3">
      <c r="A40" s="5" t="s">
        <v>70</v>
      </c>
      <c r="B40" s="13" t="s">
        <v>71</v>
      </c>
      <c r="C40" s="22"/>
      <c r="D40" s="22" t="s">
        <v>54</v>
      </c>
      <c r="E40" s="22"/>
      <c r="F40" s="22">
        <f>(0)</f>
        <v>0</v>
      </c>
      <c r="G40" s="22">
        <f>(C40 * E40 + C40 * E40 * F40)</f>
        <v>0</v>
      </c>
    </row>
    <row r="41" spans="1:7" ht="30.05" x14ac:dyDescent="0.3">
      <c r="A41" s="5" t="s">
        <v>72</v>
      </c>
      <c r="B41" s="13" t="s">
        <v>73</v>
      </c>
      <c r="C41" s="22"/>
      <c r="D41" s="22" t="s">
        <v>54</v>
      </c>
      <c r="E41" s="22"/>
      <c r="F41" s="22">
        <f>(0)</f>
        <v>0</v>
      </c>
      <c r="G41" s="22">
        <f>(C41 * E41 + C41 * E41 * F41)</f>
        <v>0</v>
      </c>
    </row>
    <row r="42" spans="1:7" x14ac:dyDescent="0.3">
      <c r="A42" s="4"/>
      <c r="B42" s="12" t="s">
        <v>74</v>
      </c>
      <c r="C42" s="21"/>
      <c r="D42" s="21"/>
      <c r="E42" s="21"/>
      <c r="F42" s="21"/>
      <c r="G42" s="21"/>
    </row>
    <row r="43" spans="1:7" ht="105.2" x14ac:dyDescent="0.3">
      <c r="A43" s="5" t="s">
        <v>75</v>
      </c>
      <c r="B43" s="13" t="s">
        <v>76</v>
      </c>
      <c r="C43" s="22"/>
      <c r="D43" s="22" t="s">
        <v>54</v>
      </c>
      <c r="E43" s="22"/>
      <c r="F43" s="22">
        <f>(0)</f>
        <v>0</v>
      </c>
      <c r="G43" s="22">
        <f>(C43 * E43 + C43 * E43 * F43)</f>
        <v>0</v>
      </c>
    </row>
    <row r="44" spans="1:7" ht="30.05" x14ac:dyDescent="0.3">
      <c r="A44" s="5" t="s">
        <v>77</v>
      </c>
      <c r="B44" s="13" t="s">
        <v>78</v>
      </c>
      <c r="C44" s="22"/>
      <c r="D44" s="22" t="s">
        <v>54</v>
      </c>
      <c r="E44" s="22"/>
      <c r="F44" s="22">
        <f>(0)</f>
        <v>0</v>
      </c>
      <c r="G44" s="22">
        <f>(C44 * E44 + C44 * E44 * F44)</f>
        <v>0</v>
      </c>
    </row>
    <row r="45" spans="1:7" ht="30.05" x14ac:dyDescent="0.3">
      <c r="A45" s="5" t="s">
        <v>79</v>
      </c>
      <c r="B45" s="13" t="s">
        <v>80</v>
      </c>
      <c r="C45" s="22"/>
      <c r="D45" s="22" t="s">
        <v>54</v>
      </c>
      <c r="E45" s="22"/>
      <c r="F45" s="22">
        <f>(0)</f>
        <v>0</v>
      </c>
      <c r="G45" s="22">
        <f>(C45 * E45 + C45 * E45 * F45)</f>
        <v>0</v>
      </c>
    </row>
    <row r="46" spans="1:7" ht="75.150000000000006" x14ac:dyDescent="0.3">
      <c r="A46" s="5" t="s">
        <v>81</v>
      </c>
      <c r="B46" s="13" t="s">
        <v>82</v>
      </c>
      <c r="C46" s="22"/>
      <c r="D46" s="22" t="s">
        <v>54</v>
      </c>
      <c r="E46" s="22"/>
      <c r="F46" s="22">
        <f>(0)</f>
        <v>0</v>
      </c>
      <c r="G46" s="22">
        <f>(C46 * E46 + C46 * E46 * F46)</f>
        <v>0</v>
      </c>
    </row>
    <row r="47" spans="1:7" ht="75.150000000000006" x14ac:dyDescent="0.3">
      <c r="A47" s="5" t="s">
        <v>83</v>
      </c>
      <c r="B47" s="13" t="s">
        <v>84</v>
      </c>
      <c r="C47" s="22"/>
      <c r="D47" s="22" t="s">
        <v>54</v>
      </c>
      <c r="E47" s="22"/>
      <c r="F47" s="22">
        <f>(0)</f>
        <v>0</v>
      </c>
      <c r="G47" s="22">
        <f>(C47 * E47 + C47 * E47 * F47)</f>
        <v>0</v>
      </c>
    </row>
    <row r="48" spans="1:7" ht="15.65" x14ac:dyDescent="0.3">
      <c r="A48" s="3"/>
      <c r="B48" s="11" t="s">
        <v>85</v>
      </c>
      <c r="C48" s="20"/>
      <c r="D48" s="20"/>
      <c r="E48" s="20"/>
      <c r="F48" s="20"/>
      <c r="G48" s="20"/>
    </row>
    <row r="49" spans="1:7" x14ac:dyDescent="0.3">
      <c r="A49" s="4"/>
      <c r="B49" s="12" t="s">
        <v>86</v>
      </c>
      <c r="C49" s="21"/>
      <c r="D49" s="21"/>
      <c r="E49" s="21"/>
      <c r="F49" s="21"/>
      <c r="G49" s="21"/>
    </row>
    <row r="50" spans="1:7" x14ac:dyDescent="0.3">
      <c r="A50" s="6"/>
      <c r="B50" s="14" t="s">
        <v>87</v>
      </c>
      <c r="C50" s="23"/>
      <c r="D50" s="23"/>
      <c r="E50" s="23"/>
      <c r="F50" s="23"/>
      <c r="G50" s="23"/>
    </row>
    <row r="51" spans="1:7" x14ac:dyDescent="0.3">
      <c r="A51" s="5" t="s">
        <v>88</v>
      </c>
      <c r="B51" s="15" t="s">
        <v>89</v>
      </c>
      <c r="C51" s="22"/>
      <c r="D51" s="22" t="s">
        <v>54</v>
      </c>
      <c r="E51" s="22"/>
      <c r="F51" s="22">
        <f>(0)</f>
        <v>0</v>
      </c>
      <c r="G51" s="22">
        <f>(C51 * E51 + C51 * E51 * F51)</f>
        <v>0</v>
      </c>
    </row>
    <row r="52" spans="1:7" x14ac:dyDescent="0.3">
      <c r="A52" s="5" t="s">
        <v>90</v>
      </c>
      <c r="B52" s="15" t="s">
        <v>91</v>
      </c>
      <c r="C52" s="22"/>
      <c r="D52" s="22" t="s">
        <v>54</v>
      </c>
      <c r="E52" s="22"/>
      <c r="F52" s="22">
        <f>(0)</f>
        <v>0</v>
      </c>
      <c r="G52" s="22">
        <f>(C52 * E52 + C52 * E52 * F52)</f>
        <v>0</v>
      </c>
    </row>
    <row r="53" spans="1:7" x14ac:dyDescent="0.3">
      <c r="A53" s="5" t="s">
        <v>92</v>
      </c>
      <c r="B53" s="15" t="s">
        <v>93</v>
      </c>
      <c r="C53" s="22"/>
      <c r="D53" s="22" t="s">
        <v>54</v>
      </c>
      <c r="E53" s="22"/>
      <c r="F53" s="22">
        <f>(0)</f>
        <v>0</v>
      </c>
      <c r="G53" s="22">
        <f>(C53 * E53 + C53 * E53 * F53)</f>
        <v>0</v>
      </c>
    </row>
    <row r="54" spans="1:7" x14ac:dyDescent="0.3">
      <c r="A54" s="5" t="s">
        <v>94</v>
      </c>
      <c r="B54" s="15" t="s">
        <v>95</v>
      </c>
      <c r="C54" s="22"/>
      <c r="D54" s="22" t="s">
        <v>54</v>
      </c>
      <c r="E54" s="22"/>
      <c r="F54" s="22">
        <f>(0)</f>
        <v>0</v>
      </c>
      <c r="G54" s="22">
        <f>(C54 * E54 + C54 * E54 * F54)</f>
        <v>0</v>
      </c>
    </row>
    <row r="55" spans="1:7" x14ac:dyDescent="0.3">
      <c r="A55" s="5" t="s">
        <v>96</v>
      </c>
      <c r="B55" s="15" t="s">
        <v>97</v>
      </c>
      <c r="C55" s="22"/>
      <c r="D55" s="22" t="s">
        <v>54</v>
      </c>
      <c r="E55" s="22"/>
      <c r="F55" s="22">
        <f>(0)</f>
        <v>0</v>
      </c>
      <c r="G55" s="22">
        <f>(C55 * E55 + C55 * E55 * F55)</f>
        <v>0</v>
      </c>
    </row>
    <row r="56" spans="1:7" x14ac:dyDescent="0.3">
      <c r="A56" s="6"/>
      <c r="B56" s="14" t="s">
        <v>98</v>
      </c>
      <c r="C56" s="23"/>
      <c r="D56" s="23"/>
      <c r="E56" s="23"/>
      <c r="F56" s="23"/>
      <c r="G56" s="23"/>
    </row>
    <row r="57" spans="1:7" x14ac:dyDescent="0.3">
      <c r="A57" s="5" t="s">
        <v>99</v>
      </c>
      <c r="B57" s="15" t="s">
        <v>100</v>
      </c>
      <c r="C57" s="22"/>
      <c r="D57" s="22" t="s">
        <v>54</v>
      </c>
      <c r="E57" s="22"/>
      <c r="F57" s="22">
        <f>(0)</f>
        <v>0</v>
      </c>
      <c r="G57" s="22">
        <f>(C57 * E57 + C57 * E57 * F57)</f>
        <v>0</v>
      </c>
    </row>
    <row r="58" spans="1:7" x14ac:dyDescent="0.3">
      <c r="A58" s="6"/>
      <c r="B58" s="14" t="s">
        <v>101</v>
      </c>
      <c r="C58" s="23"/>
      <c r="D58" s="23"/>
      <c r="E58" s="23"/>
      <c r="F58" s="23"/>
      <c r="G58" s="23"/>
    </row>
    <row r="59" spans="1:7" x14ac:dyDescent="0.3">
      <c r="A59" s="5" t="s">
        <v>102</v>
      </c>
      <c r="B59" s="15" t="s">
        <v>103</v>
      </c>
      <c r="C59" s="22"/>
      <c r="D59" s="22" t="s">
        <v>54</v>
      </c>
      <c r="E59" s="22"/>
      <c r="F59" s="22">
        <f>(0)</f>
        <v>0</v>
      </c>
      <c r="G59" s="22">
        <f>(C59 * E59 + C59 * E59 * F59)</f>
        <v>0</v>
      </c>
    </row>
    <row r="60" spans="1:7" x14ac:dyDescent="0.3">
      <c r="A60" s="5" t="s">
        <v>104</v>
      </c>
      <c r="B60" s="15" t="s">
        <v>105</v>
      </c>
      <c r="C60" s="22"/>
      <c r="D60" s="22" t="s">
        <v>54</v>
      </c>
      <c r="E60" s="22"/>
      <c r="F60" s="22">
        <f>(0)</f>
        <v>0</v>
      </c>
      <c r="G60" s="22">
        <f>(C60 * E60 + C60 * E60 * F60)</f>
        <v>0</v>
      </c>
    </row>
    <row r="61" spans="1:7" ht="15.65" x14ac:dyDescent="0.3">
      <c r="A61" s="3"/>
      <c r="B61" s="11" t="s">
        <v>106</v>
      </c>
      <c r="C61" s="20"/>
      <c r="D61" s="20"/>
      <c r="E61" s="20"/>
      <c r="F61" s="20"/>
      <c r="G61" s="20"/>
    </row>
    <row r="62" spans="1:7" x14ac:dyDescent="0.3">
      <c r="A62" s="4"/>
      <c r="B62" s="12" t="s">
        <v>107</v>
      </c>
      <c r="C62" s="21"/>
      <c r="D62" s="21"/>
      <c r="E62" s="21"/>
      <c r="F62" s="21"/>
      <c r="G62" s="21"/>
    </row>
    <row r="63" spans="1:7" x14ac:dyDescent="0.3">
      <c r="A63" s="6"/>
      <c r="B63" s="14" t="s">
        <v>108</v>
      </c>
      <c r="C63" s="23"/>
      <c r="D63" s="23"/>
      <c r="E63" s="23"/>
      <c r="F63" s="23"/>
      <c r="G63" s="23"/>
    </row>
    <row r="64" spans="1:7" ht="90.2" x14ac:dyDescent="0.3">
      <c r="A64" s="5" t="s">
        <v>109</v>
      </c>
      <c r="B64" s="15" t="s">
        <v>110</v>
      </c>
      <c r="C64" s="22"/>
      <c r="D64" s="22" t="s">
        <v>11</v>
      </c>
      <c r="E64" s="22"/>
      <c r="F64" s="22">
        <f>(0)</f>
        <v>0</v>
      </c>
      <c r="G64" s="22">
        <f>(C64 * E64 + C64 * E64 * F64)</f>
        <v>0</v>
      </c>
    </row>
    <row r="65" spans="1:7" x14ac:dyDescent="0.3">
      <c r="A65" s="6"/>
      <c r="B65" s="14" t="s">
        <v>111</v>
      </c>
      <c r="C65" s="23"/>
      <c r="D65" s="23"/>
      <c r="E65" s="23"/>
      <c r="F65" s="23"/>
      <c r="G65" s="23"/>
    </row>
    <row r="66" spans="1:7" x14ac:dyDescent="0.3">
      <c r="A66" s="5" t="s">
        <v>112</v>
      </c>
      <c r="B66" s="15" t="s">
        <v>113</v>
      </c>
      <c r="C66" s="22"/>
      <c r="D66" s="22" t="s">
        <v>11</v>
      </c>
      <c r="E66" s="22"/>
      <c r="F66" s="22">
        <f>(0)</f>
        <v>0</v>
      </c>
      <c r="G66" s="22">
        <f>(C66 * E66 + C66 * E66 * F66)</f>
        <v>0</v>
      </c>
    </row>
    <row r="67" spans="1:7" x14ac:dyDescent="0.3">
      <c r="A67" s="5" t="s">
        <v>114</v>
      </c>
      <c r="B67" s="15" t="s">
        <v>115</v>
      </c>
      <c r="C67" s="22"/>
      <c r="D67" s="22" t="s">
        <v>11</v>
      </c>
      <c r="E67" s="22"/>
      <c r="F67" s="22">
        <f>(0)</f>
        <v>0</v>
      </c>
      <c r="G67" s="22">
        <f>(C67 * E67 + C67 * E67 * F67)</f>
        <v>0</v>
      </c>
    </row>
    <row r="68" spans="1:7" ht="45.1" x14ac:dyDescent="0.3">
      <c r="A68" s="5" t="s">
        <v>116</v>
      </c>
      <c r="B68" s="15" t="s">
        <v>117</v>
      </c>
      <c r="C68" s="22"/>
      <c r="D68" s="22" t="s">
        <v>11</v>
      </c>
      <c r="E68" s="22"/>
      <c r="F68" s="22">
        <f>(0)</f>
        <v>0</v>
      </c>
      <c r="G68" s="22">
        <f>(C68 * E68 + C68 * E68 * F68)</f>
        <v>0</v>
      </c>
    </row>
    <row r="69" spans="1:7" ht="30.05" x14ac:dyDescent="0.3">
      <c r="A69" s="5" t="s">
        <v>118</v>
      </c>
      <c r="B69" s="15" t="s">
        <v>119</v>
      </c>
      <c r="C69" s="22"/>
      <c r="D69" s="22" t="s">
        <v>11</v>
      </c>
      <c r="E69" s="22"/>
      <c r="F69" s="22">
        <f>(0)</f>
        <v>0</v>
      </c>
      <c r="G69" s="22">
        <f>(C69 * E69 + C69 * E69 * F69)</f>
        <v>0</v>
      </c>
    </row>
    <row r="70" spans="1:7" x14ac:dyDescent="0.3">
      <c r="A70" s="4"/>
      <c r="B70" s="12" t="s">
        <v>120</v>
      </c>
      <c r="C70" s="21"/>
      <c r="D70" s="21"/>
      <c r="E70" s="21"/>
      <c r="F70" s="21"/>
      <c r="G70" s="21"/>
    </row>
    <row r="71" spans="1:7" x14ac:dyDescent="0.3">
      <c r="A71" s="6"/>
      <c r="B71" s="14" t="s">
        <v>121</v>
      </c>
      <c r="C71" s="23"/>
      <c r="D71" s="23"/>
      <c r="E71" s="23"/>
      <c r="F71" s="23"/>
      <c r="G71" s="23"/>
    </row>
    <row r="72" spans="1:7" x14ac:dyDescent="0.3">
      <c r="A72" s="5" t="s">
        <v>122</v>
      </c>
      <c r="B72" s="15" t="s">
        <v>123</v>
      </c>
      <c r="C72" s="22"/>
      <c r="D72" s="22" t="s">
        <v>54</v>
      </c>
      <c r="E72" s="22"/>
      <c r="F72" s="22">
        <f>(0)</f>
        <v>0</v>
      </c>
      <c r="G72" s="22">
        <f>(C72 * E72 + C72 * E72 * F72)</f>
        <v>0</v>
      </c>
    </row>
    <row r="73" spans="1:7" ht="60.1" x14ac:dyDescent="0.3">
      <c r="A73" s="5" t="s">
        <v>124</v>
      </c>
      <c r="B73" s="15" t="s">
        <v>125</v>
      </c>
      <c r="C73" s="22"/>
      <c r="D73" s="22" t="s">
        <v>54</v>
      </c>
      <c r="E73" s="22"/>
      <c r="F73" s="22">
        <f>(0)</f>
        <v>0</v>
      </c>
      <c r="G73" s="22">
        <f>(C73 * E73 + C73 * E73 * F73)</f>
        <v>0</v>
      </c>
    </row>
    <row r="74" spans="1:7" ht="30.05" x14ac:dyDescent="0.3">
      <c r="A74" s="5" t="s">
        <v>126</v>
      </c>
      <c r="B74" s="15" t="s">
        <v>127</v>
      </c>
      <c r="C74" s="22"/>
      <c r="D74" s="22" t="s">
        <v>54</v>
      </c>
      <c r="E74" s="22"/>
      <c r="F74" s="22">
        <f>(0)</f>
        <v>0</v>
      </c>
      <c r="G74" s="22">
        <f>(C74 * E74 + C74 * E74 * F74)</f>
        <v>0</v>
      </c>
    </row>
    <row r="75" spans="1:7" ht="30.05" x14ac:dyDescent="0.3">
      <c r="A75" s="5" t="s">
        <v>128</v>
      </c>
      <c r="B75" s="15" t="s">
        <v>129</v>
      </c>
      <c r="C75" s="22"/>
      <c r="D75" s="22" t="s">
        <v>54</v>
      </c>
      <c r="E75" s="22"/>
      <c r="F75" s="22">
        <f>(0)</f>
        <v>0</v>
      </c>
      <c r="G75" s="22">
        <f>(C75 * E75 + C75 * E75 * F75)</f>
        <v>0</v>
      </c>
    </row>
    <row r="76" spans="1:7" x14ac:dyDescent="0.3">
      <c r="A76" s="6"/>
      <c r="B76" s="14" t="s">
        <v>130</v>
      </c>
      <c r="C76" s="23"/>
      <c r="D76" s="23"/>
      <c r="E76" s="23"/>
      <c r="F76" s="23"/>
      <c r="G76" s="23"/>
    </row>
    <row r="77" spans="1:7" x14ac:dyDescent="0.3">
      <c r="A77" s="5" t="s">
        <v>131</v>
      </c>
      <c r="B77" s="15" t="s">
        <v>132</v>
      </c>
      <c r="C77" s="22"/>
      <c r="D77" s="22" t="s">
        <v>54</v>
      </c>
      <c r="E77" s="22"/>
      <c r="F77" s="22">
        <f>(0)</f>
        <v>0</v>
      </c>
      <c r="G77" s="22">
        <f>(C77 * E77 + C77 * E77 * F77)</f>
        <v>0</v>
      </c>
    </row>
    <row r="78" spans="1:7" ht="30.05" x14ac:dyDescent="0.3">
      <c r="A78" s="5" t="s">
        <v>133</v>
      </c>
      <c r="B78" s="15" t="s">
        <v>134</v>
      </c>
      <c r="C78" s="22"/>
      <c r="D78" s="22" t="s">
        <v>54</v>
      </c>
      <c r="E78" s="22"/>
      <c r="F78" s="22">
        <f>(0)</f>
        <v>0</v>
      </c>
      <c r="G78" s="22">
        <f>(C78 * E78 + C78 * E78 * F78)</f>
        <v>0</v>
      </c>
    </row>
    <row r="79" spans="1:7" ht="75.150000000000006" x14ac:dyDescent="0.3">
      <c r="A79" s="5" t="s">
        <v>135</v>
      </c>
      <c r="B79" s="15" t="s">
        <v>136</v>
      </c>
      <c r="C79" s="22"/>
      <c r="D79" s="22" t="s">
        <v>54</v>
      </c>
      <c r="E79" s="22"/>
      <c r="F79" s="22">
        <f>(0)</f>
        <v>0</v>
      </c>
      <c r="G79" s="22">
        <f>(C79 * E79 + C79 * E79 * F79)</f>
        <v>0</v>
      </c>
    </row>
    <row r="80" spans="1:7" x14ac:dyDescent="0.3">
      <c r="A80" s="6"/>
      <c r="B80" s="14" t="s">
        <v>137</v>
      </c>
      <c r="C80" s="23"/>
      <c r="D80" s="23"/>
      <c r="E80" s="23"/>
      <c r="F80" s="23"/>
      <c r="G80" s="23"/>
    </row>
    <row r="81" spans="1:7" x14ac:dyDescent="0.3">
      <c r="A81" s="5"/>
      <c r="B81" s="15" t="s">
        <v>138</v>
      </c>
      <c r="C81" s="22"/>
      <c r="D81" s="22"/>
      <c r="E81" s="22"/>
      <c r="F81" s="22"/>
      <c r="G81" s="22"/>
    </row>
    <row r="82" spans="1:7" ht="75.150000000000006" x14ac:dyDescent="0.3">
      <c r="A82" s="5" t="s">
        <v>139</v>
      </c>
      <c r="B82" s="16" t="s">
        <v>140</v>
      </c>
      <c r="C82" s="22"/>
      <c r="D82" s="22" t="s">
        <v>11</v>
      </c>
      <c r="E82" s="22"/>
      <c r="F82" s="22">
        <f>(0)</f>
        <v>0</v>
      </c>
      <c r="G82" s="22">
        <f>(C82 * E82 + C82 * E82 * F82)</f>
        <v>0</v>
      </c>
    </row>
    <row r="83" spans="1:7" x14ac:dyDescent="0.3">
      <c r="A83" s="5"/>
      <c r="B83" s="15" t="s">
        <v>141</v>
      </c>
      <c r="C83" s="22"/>
      <c r="D83" s="22"/>
      <c r="E83" s="22"/>
      <c r="F83" s="22"/>
      <c r="G83" s="22"/>
    </row>
    <row r="84" spans="1:7" ht="45.1" x14ac:dyDescent="0.3">
      <c r="A84" s="5" t="s">
        <v>142</v>
      </c>
      <c r="B84" s="16" t="s">
        <v>143</v>
      </c>
      <c r="C84" s="22"/>
      <c r="D84" s="22" t="s">
        <v>54</v>
      </c>
      <c r="E84" s="22"/>
      <c r="F84" s="22">
        <f>(0)</f>
        <v>0</v>
      </c>
      <c r="G84" s="22">
        <f t="shared" ref="G84:G91" si="2">(C84 * E84 + C84 * E84 * F84)</f>
        <v>0</v>
      </c>
    </row>
    <row r="85" spans="1:7" x14ac:dyDescent="0.3">
      <c r="A85" s="5" t="s">
        <v>144</v>
      </c>
      <c r="B85" s="16" t="s">
        <v>145</v>
      </c>
      <c r="C85" s="22"/>
      <c r="D85" s="22" t="s">
        <v>54</v>
      </c>
      <c r="E85" s="22"/>
      <c r="F85" s="22">
        <f>(0)</f>
        <v>0</v>
      </c>
      <c r="G85" s="22">
        <f t="shared" si="2"/>
        <v>0</v>
      </c>
    </row>
    <row r="86" spans="1:7" ht="45.1" x14ac:dyDescent="0.3">
      <c r="A86" s="5" t="s">
        <v>146</v>
      </c>
      <c r="B86" s="16" t="s">
        <v>147</v>
      </c>
      <c r="C86" s="22"/>
      <c r="D86" s="22" t="s">
        <v>54</v>
      </c>
      <c r="E86" s="22"/>
      <c r="F86" s="22">
        <f>(0)</f>
        <v>0</v>
      </c>
      <c r="G86" s="22">
        <f t="shared" si="2"/>
        <v>0</v>
      </c>
    </row>
    <row r="87" spans="1:7" ht="90.2" x14ac:dyDescent="0.3">
      <c r="A87" s="5" t="s">
        <v>148</v>
      </c>
      <c r="B87" s="16" t="s">
        <v>149</v>
      </c>
      <c r="C87" s="22"/>
      <c r="D87" s="22" t="s">
        <v>54</v>
      </c>
      <c r="E87" s="22"/>
      <c r="F87" s="22">
        <f>(0)</f>
        <v>0</v>
      </c>
      <c r="G87" s="22">
        <f t="shared" si="2"/>
        <v>0</v>
      </c>
    </row>
    <row r="88" spans="1:7" ht="30.05" x14ac:dyDescent="0.3">
      <c r="A88" s="5" t="s">
        <v>150</v>
      </c>
      <c r="B88" s="16" t="s">
        <v>151</v>
      </c>
      <c r="C88" s="22"/>
      <c r="D88" s="22" t="s">
        <v>54</v>
      </c>
      <c r="E88" s="22"/>
      <c r="F88" s="22">
        <f>(0)</f>
        <v>0</v>
      </c>
      <c r="G88" s="22">
        <f t="shared" si="2"/>
        <v>0</v>
      </c>
    </row>
    <row r="89" spans="1:7" ht="30.05" x14ac:dyDescent="0.3">
      <c r="A89" s="5" t="s">
        <v>152</v>
      </c>
      <c r="B89" s="16" t="s">
        <v>153</v>
      </c>
      <c r="C89" s="22"/>
      <c r="D89" s="22" t="s">
        <v>54</v>
      </c>
      <c r="E89" s="22"/>
      <c r="F89" s="22">
        <f>(0)</f>
        <v>0</v>
      </c>
      <c r="G89" s="22">
        <f t="shared" si="2"/>
        <v>0</v>
      </c>
    </row>
    <row r="90" spans="1:7" ht="30.05" x14ac:dyDescent="0.3">
      <c r="A90" s="5" t="s">
        <v>154</v>
      </c>
      <c r="B90" s="16" t="s">
        <v>155</v>
      </c>
      <c r="C90" s="22"/>
      <c r="D90" s="22" t="s">
        <v>54</v>
      </c>
      <c r="E90" s="22"/>
      <c r="F90" s="22">
        <f>(0)</f>
        <v>0</v>
      </c>
      <c r="G90" s="22">
        <f t="shared" si="2"/>
        <v>0</v>
      </c>
    </row>
    <row r="91" spans="1:7" ht="30.05" x14ac:dyDescent="0.3">
      <c r="A91" s="5" t="s">
        <v>156</v>
      </c>
      <c r="B91" s="16" t="s">
        <v>157</v>
      </c>
      <c r="C91" s="22"/>
      <c r="D91" s="22" t="s">
        <v>54</v>
      </c>
      <c r="E91" s="22"/>
      <c r="F91" s="22">
        <f>(0)</f>
        <v>0</v>
      </c>
      <c r="G91" s="22">
        <f t="shared" si="2"/>
        <v>0</v>
      </c>
    </row>
    <row r="92" spans="1:7" x14ac:dyDescent="0.3">
      <c r="A92" s="5"/>
      <c r="B92" s="15" t="s">
        <v>158</v>
      </c>
      <c r="C92" s="22"/>
      <c r="D92" s="22"/>
      <c r="E92" s="22"/>
      <c r="F92" s="22"/>
      <c r="G92" s="22"/>
    </row>
    <row r="93" spans="1:7" x14ac:dyDescent="0.3">
      <c r="A93" s="5"/>
      <c r="B93" s="16" t="s">
        <v>159</v>
      </c>
      <c r="C93" s="22"/>
      <c r="D93" s="22"/>
      <c r="E93" s="22"/>
      <c r="F93" s="22"/>
      <c r="G93" s="22"/>
    </row>
    <row r="94" spans="1:7" x14ac:dyDescent="0.3">
      <c r="A94" s="5" t="s">
        <v>160</v>
      </c>
      <c r="B94" s="17" t="s">
        <v>161</v>
      </c>
      <c r="C94" s="22"/>
      <c r="D94" s="22" t="s">
        <v>11</v>
      </c>
      <c r="E94" s="22"/>
      <c r="F94" s="22">
        <f>(0)</f>
        <v>0</v>
      </c>
      <c r="G94" s="22">
        <f>(C94 * E94 + C94 * E94 * F94)</f>
        <v>0</v>
      </c>
    </row>
    <row r="95" spans="1:7" x14ac:dyDescent="0.3">
      <c r="A95" s="5" t="s">
        <v>162</v>
      </c>
      <c r="B95" s="17" t="s">
        <v>163</v>
      </c>
      <c r="C95" s="22"/>
      <c r="D95" s="22" t="s">
        <v>11</v>
      </c>
      <c r="E95" s="22"/>
      <c r="F95" s="22">
        <f>(0)</f>
        <v>0</v>
      </c>
      <c r="G95" s="22">
        <f>(C95 * E95 + C95 * E95 * F95)</f>
        <v>0</v>
      </c>
    </row>
    <row r="96" spans="1:7" x14ac:dyDescent="0.3">
      <c r="A96" s="5"/>
      <c r="B96" s="16" t="s">
        <v>164</v>
      </c>
      <c r="C96" s="22"/>
      <c r="D96" s="22"/>
      <c r="E96" s="22"/>
      <c r="F96" s="22"/>
      <c r="G96" s="22"/>
    </row>
    <row r="97" spans="1:7" x14ac:dyDescent="0.3">
      <c r="A97" s="5" t="s">
        <v>165</v>
      </c>
      <c r="B97" s="17" t="s">
        <v>166</v>
      </c>
      <c r="C97" s="22"/>
      <c r="D97" s="22" t="s">
        <v>11</v>
      </c>
      <c r="E97" s="22"/>
      <c r="F97" s="22">
        <f>(0)</f>
        <v>0</v>
      </c>
      <c r="G97" s="22">
        <f>(C97 * E97 + C97 * E97 * F97)</f>
        <v>0</v>
      </c>
    </row>
    <row r="98" spans="1:7" ht="45.1" x14ac:dyDescent="0.3">
      <c r="A98" s="5" t="s">
        <v>167</v>
      </c>
      <c r="B98" s="16" t="s">
        <v>168</v>
      </c>
      <c r="C98" s="22"/>
      <c r="D98" s="22" t="s">
        <v>11</v>
      </c>
      <c r="E98" s="22"/>
      <c r="F98" s="22">
        <f>(0)</f>
        <v>0</v>
      </c>
      <c r="G98" s="22">
        <f>(C98 * E98 + C98 * E98 * F98)</f>
        <v>0</v>
      </c>
    </row>
    <row r="99" spans="1:7" ht="30.05" x14ac:dyDescent="0.3">
      <c r="A99" s="5" t="s">
        <v>169</v>
      </c>
      <c r="B99" s="16" t="s">
        <v>170</v>
      </c>
      <c r="C99" s="22"/>
      <c r="D99" s="22" t="s">
        <v>54</v>
      </c>
      <c r="E99" s="22"/>
      <c r="F99" s="22">
        <f>(0)</f>
        <v>0</v>
      </c>
      <c r="G99" s="22">
        <f>(C99 * E99 + C99 * E99 * F99)</f>
        <v>0</v>
      </c>
    </row>
    <row r="100" spans="1:7" x14ac:dyDescent="0.3">
      <c r="A100" s="4"/>
      <c r="B100" s="12" t="s">
        <v>171</v>
      </c>
      <c r="C100" s="21"/>
      <c r="D100" s="21"/>
      <c r="E100" s="21"/>
      <c r="F100" s="21"/>
      <c r="G100" s="21"/>
    </row>
    <row r="101" spans="1:7" x14ac:dyDescent="0.3">
      <c r="A101" s="6"/>
      <c r="B101" s="14" t="s">
        <v>172</v>
      </c>
      <c r="C101" s="23"/>
      <c r="D101" s="23"/>
      <c r="E101" s="23"/>
      <c r="F101" s="23"/>
      <c r="G101" s="23"/>
    </row>
    <row r="102" spans="1:7" ht="45.1" x14ac:dyDescent="0.3">
      <c r="A102" s="5" t="s">
        <v>173</v>
      </c>
      <c r="B102" s="15" t="s">
        <v>174</v>
      </c>
      <c r="C102" s="22"/>
      <c r="D102" s="22" t="s">
        <v>11</v>
      </c>
      <c r="E102" s="22"/>
      <c r="F102" s="22">
        <f>(0)</f>
        <v>0</v>
      </c>
      <c r="G102" s="22">
        <f>(C102 * E102 + C102 * E102 * F102)</f>
        <v>0</v>
      </c>
    </row>
    <row r="103" spans="1:7" ht="45.1" x14ac:dyDescent="0.3">
      <c r="A103" s="5" t="s">
        <v>175</v>
      </c>
      <c r="B103" s="15" t="s">
        <v>176</v>
      </c>
      <c r="C103" s="22"/>
      <c r="D103" s="22" t="s">
        <v>11</v>
      </c>
      <c r="E103" s="22"/>
      <c r="F103" s="22">
        <f>(0)</f>
        <v>0</v>
      </c>
      <c r="G103" s="22">
        <f>(C103 * E103 + C103 * E103 * F103)</f>
        <v>0</v>
      </c>
    </row>
    <row r="104" spans="1:7" x14ac:dyDescent="0.3">
      <c r="A104" s="4"/>
      <c r="B104" s="12" t="s">
        <v>177</v>
      </c>
      <c r="C104" s="21"/>
      <c r="D104" s="21"/>
      <c r="E104" s="21"/>
      <c r="F104" s="21"/>
      <c r="G104" s="21"/>
    </row>
    <row r="105" spans="1:7" x14ac:dyDescent="0.3">
      <c r="A105" s="6"/>
      <c r="B105" s="14" t="s">
        <v>178</v>
      </c>
      <c r="C105" s="23"/>
      <c r="D105" s="23"/>
      <c r="E105" s="23"/>
      <c r="F105" s="23"/>
      <c r="G105" s="23"/>
    </row>
    <row r="106" spans="1:7" ht="30.05" x14ac:dyDescent="0.3">
      <c r="A106" s="5" t="s">
        <v>179</v>
      </c>
      <c r="B106" s="15" t="s">
        <v>180</v>
      </c>
      <c r="C106" s="22"/>
      <c r="D106" s="22" t="s">
        <v>54</v>
      </c>
      <c r="E106" s="22"/>
      <c r="F106" s="22">
        <f>(0)</f>
        <v>0</v>
      </c>
      <c r="G106" s="22">
        <f>(C106 * E106 + C106 * E106 * F106)</f>
        <v>0</v>
      </c>
    </row>
    <row r="107" spans="1:7" x14ac:dyDescent="0.3">
      <c r="A107" s="6"/>
      <c r="B107" s="14" t="s">
        <v>181</v>
      </c>
      <c r="C107" s="23"/>
      <c r="D107" s="23"/>
      <c r="E107" s="23"/>
      <c r="F107" s="23"/>
      <c r="G107" s="23"/>
    </row>
    <row r="108" spans="1:7" x14ac:dyDescent="0.3">
      <c r="A108" s="5" t="s">
        <v>182</v>
      </c>
      <c r="B108" s="15" t="s">
        <v>183</v>
      </c>
      <c r="C108" s="22"/>
      <c r="D108" s="22" t="s">
        <v>54</v>
      </c>
      <c r="E108" s="22"/>
      <c r="F108" s="22">
        <f>(0)</f>
        <v>0</v>
      </c>
      <c r="G108" s="22">
        <f>(C108 * E108 + C108 * E108 * F108)</f>
        <v>0</v>
      </c>
    </row>
    <row r="109" spans="1:7" ht="75.150000000000006" x14ac:dyDescent="0.3">
      <c r="A109" s="5" t="s">
        <v>184</v>
      </c>
      <c r="B109" s="15" t="s">
        <v>185</v>
      </c>
      <c r="C109" s="22"/>
      <c r="D109" s="22" t="s">
        <v>54</v>
      </c>
      <c r="E109" s="22"/>
      <c r="F109" s="22">
        <f>(0)</f>
        <v>0</v>
      </c>
      <c r="G109" s="22">
        <f>(C109 * E109 + C109 * E109 * F109)</f>
        <v>0</v>
      </c>
    </row>
    <row r="110" spans="1:7" x14ac:dyDescent="0.3">
      <c r="A110" s="5"/>
      <c r="B110" s="15" t="s">
        <v>186</v>
      </c>
      <c r="C110" s="22"/>
      <c r="D110" s="22"/>
      <c r="E110" s="22"/>
      <c r="F110" s="22"/>
      <c r="G110" s="22"/>
    </row>
    <row r="111" spans="1:7" ht="45.1" x14ac:dyDescent="0.3">
      <c r="A111" s="5" t="s">
        <v>187</v>
      </c>
      <c r="B111" s="16" t="s">
        <v>188</v>
      </c>
      <c r="C111" s="22"/>
      <c r="D111" s="22" t="s">
        <v>54</v>
      </c>
      <c r="E111" s="22"/>
      <c r="F111" s="22">
        <f>(0)</f>
        <v>0</v>
      </c>
      <c r="G111" s="22">
        <f>(C111 * E111 + C111 * E111 * F111)</f>
        <v>0</v>
      </c>
    </row>
    <row r="112" spans="1:7" ht="60.1" x14ac:dyDescent="0.3">
      <c r="A112" s="5" t="s">
        <v>189</v>
      </c>
      <c r="B112" s="16" t="s">
        <v>190</v>
      </c>
      <c r="C112" s="22"/>
      <c r="D112" s="22" t="s">
        <v>54</v>
      </c>
      <c r="E112" s="22"/>
      <c r="F112" s="22">
        <f>(0)</f>
        <v>0</v>
      </c>
      <c r="G112" s="22">
        <f>(C112 * E112 + C112 * E112 * F112)</f>
        <v>0</v>
      </c>
    </row>
    <row r="113" spans="1:7" ht="60.1" x14ac:dyDescent="0.3">
      <c r="A113" s="5" t="s">
        <v>191</v>
      </c>
      <c r="B113" s="16" t="s">
        <v>192</v>
      </c>
      <c r="C113" s="22"/>
      <c r="D113" s="22" t="s">
        <v>54</v>
      </c>
      <c r="E113" s="22"/>
      <c r="F113" s="22">
        <f>(0)</f>
        <v>0</v>
      </c>
      <c r="G113" s="22">
        <f>(C113 * E113 + C113 * E113 * F113)</f>
        <v>0</v>
      </c>
    </row>
    <row r="114" spans="1:7" x14ac:dyDescent="0.3">
      <c r="A114" s="5" t="s">
        <v>193</v>
      </c>
      <c r="B114" s="16" t="s">
        <v>194</v>
      </c>
      <c r="C114" s="22"/>
      <c r="D114" s="22" t="s">
        <v>54</v>
      </c>
      <c r="E114" s="22"/>
      <c r="F114" s="22">
        <f>(0)</f>
        <v>0</v>
      </c>
      <c r="G114" s="22">
        <f>(C114 * E114 + C114 * E114 * F114)</f>
        <v>0</v>
      </c>
    </row>
    <row r="115" spans="1:7" x14ac:dyDescent="0.3">
      <c r="A115" s="5"/>
      <c r="B115" s="15" t="s">
        <v>195</v>
      </c>
      <c r="C115" s="22"/>
      <c r="D115" s="22"/>
      <c r="E115" s="22"/>
      <c r="F115" s="22"/>
      <c r="G115" s="22"/>
    </row>
    <row r="116" spans="1:7" ht="30.05" x14ac:dyDescent="0.3">
      <c r="A116" s="5" t="s">
        <v>196</v>
      </c>
      <c r="B116" s="16" t="s">
        <v>197</v>
      </c>
      <c r="C116" s="22"/>
      <c r="D116" s="22" t="s">
        <v>54</v>
      </c>
      <c r="E116" s="22"/>
      <c r="F116" s="22">
        <f>(0)</f>
        <v>0</v>
      </c>
      <c r="G116" s="22">
        <f>(C116 * E116 + C116 * E116 * F116)</f>
        <v>0</v>
      </c>
    </row>
    <row r="117" spans="1:7" x14ac:dyDescent="0.3">
      <c r="A117" s="5"/>
      <c r="B117" s="15" t="s">
        <v>198</v>
      </c>
      <c r="C117" s="22"/>
      <c r="D117" s="22"/>
      <c r="E117" s="22"/>
      <c r="F117" s="22"/>
      <c r="G117" s="22"/>
    </row>
    <row r="118" spans="1:7" x14ac:dyDescent="0.3">
      <c r="A118" s="5" t="s">
        <v>199</v>
      </c>
      <c r="B118" s="16" t="s">
        <v>200</v>
      </c>
      <c r="C118" s="22"/>
      <c r="D118" s="22" t="s">
        <v>54</v>
      </c>
      <c r="E118" s="22"/>
      <c r="F118" s="22">
        <f>(0)</f>
        <v>0</v>
      </c>
      <c r="G118" s="22">
        <f>(C118 * E118 + C118 * E118 * F118)</f>
        <v>0</v>
      </c>
    </row>
    <row r="119" spans="1:7" x14ac:dyDescent="0.3">
      <c r="A119" s="4"/>
      <c r="B119" s="12" t="s">
        <v>201</v>
      </c>
      <c r="C119" s="21"/>
      <c r="D119" s="21"/>
      <c r="E119" s="21"/>
      <c r="F119" s="21"/>
      <c r="G119" s="21"/>
    </row>
    <row r="120" spans="1:7" x14ac:dyDescent="0.3">
      <c r="A120" s="6"/>
      <c r="B120" s="14" t="s">
        <v>202</v>
      </c>
      <c r="C120" s="23"/>
      <c r="D120" s="23"/>
      <c r="E120" s="23"/>
      <c r="F120" s="23"/>
      <c r="G120" s="23"/>
    </row>
    <row r="121" spans="1:7" ht="30.05" x14ac:dyDescent="0.3">
      <c r="A121" s="5" t="s">
        <v>203</v>
      </c>
      <c r="B121" s="15" t="s">
        <v>204</v>
      </c>
      <c r="C121" s="22"/>
      <c r="D121" s="22" t="s">
        <v>54</v>
      </c>
      <c r="E121" s="22"/>
      <c r="F121" s="22">
        <f>(0)</f>
        <v>0</v>
      </c>
      <c r="G121" s="22">
        <f>(C121 * E121 + C121 * E121 * F121)</f>
        <v>0</v>
      </c>
    </row>
    <row r="122" spans="1:7" ht="30.05" x14ac:dyDescent="0.3">
      <c r="A122" s="5" t="s">
        <v>205</v>
      </c>
      <c r="B122" s="15" t="s">
        <v>206</v>
      </c>
      <c r="C122" s="22"/>
      <c r="D122" s="22" t="s">
        <v>54</v>
      </c>
      <c r="E122" s="22"/>
      <c r="F122" s="22">
        <f>(0)</f>
        <v>0</v>
      </c>
      <c r="G122" s="22">
        <f>(C122 * E122 + C122 * E122 * F122)</f>
        <v>0</v>
      </c>
    </row>
    <row r="123" spans="1:7" ht="45.1" x14ac:dyDescent="0.3">
      <c r="A123" s="5" t="s">
        <v>207</v>
      </c>
      <c r="B123" s="15" t="s">
        <v>208</v>
      </c>
      <c r="C123" s="22"/>
      <c r="D123" s="22" t="s">
        <v>54</v>
      </c>
      <c r="E123" s="22"/>
      <c r="F123" s="22">
        <f>(0)</f>
        <v>0</v>
      </c>
      <c r="G123" s="22">
        <f>(C123 * E123 + C123 * E123 * F123)</f>
        <v>0</v>
      </c>
    </row>
    <row r="124" spans="1:7" ht="30.05" x14ac:dyDescent="0.3">
      <c r="A124" s="5" t="s">
        <v>209</v>
      </c>
      <c r="B124" s="15" t="s">
        <v>210</v>
      </c>
      <c r="C124" s="22"/>
      <c r="D124" s="22" t="s">
        <v>54</v>
      </c>
      <c r="E124" s="22"/>
      <c r="F124" s="22">
        <f>(0)</f>
        <v>0</v>
      </c>
      <c r="G124" s="22">
        <f>(C124 * E124 + C124 * E124 * F124)</f>
        <v>0</v>
      </c>
    </row>
    <row r="125" spans="1:7" x14ac:dyDescent="0.3">
      <c r="A125" s="6"/>
      <c r="B125" s="14" t="s">
        <v>211</v>
      </c>
      <c r="C125" s="23"/>
      <c r="D125" s="23"/>
      <c r="E125" s="23"/>
      <c r="F125" s="23"/>
      <c r="G125" s="23"/>
    </row>
    <row r="126" spans="1:7" ht="45.1" x14ac:dyDescent="0.3">
      <c r="A126" s="5" t="s">
        <v>212</v>
      </c>
      <c r="B126" s="15" t="s">
        <v>213</v>
      </c>
      <c r="C126" s="22"/>
      <c r="D126" s="22" t="s">
        <v>54</v>
      </c>
      <c r="E126" s="22"/>
      <c r="F126" s="22">
        <f>(0)</f>
        <v>0</v>
      </c>
      <c r="G126" s="22">
        <f>(C126 * E126 + C126 * E126 * F126)</f>
        <v>0</v>
      </c>
    </row>
    <row r="127" spans="1:7" x14ac:dyDescent="0.3">
      <c r="A127" s="6"/>
      <c r="B127" s="14" t="s">
        <v>214</v>
      </c>
      <c r="C127" s="23"/>
      <c r="D127" s="23"/>
      <c r="E127" s="23"/>
      <c r="F127" s="23"/>
      <c r="G127" s="23"/>
    </row>
    <row r="128" spans="1:7" ht="60.1" x14ac:dyDescent="0.3">
      <c r="A128" s="5" t="s">
        <v>215</v>
      </c>
      <c r="B128" s="15" t="s">
        <v>216</v>
      </c>
      <c r="C128" s="22"/>
      <c r="D128" s="22" t="s">
        <v>54</v>
      </c>
      <c r="E128" s="22"/>
      <c r="F128" s="22">
        <f>(0)</f>
        <v>0</v>
      </c>
      <c r="G128" s="22">
        <f>(C128 * E128 + C128 * E128 * F128)</f>
        <v>0</v>
      </c>
    </row>
    <row r="129" spans="1:7" x14ac:dyDescent="0.3">
      <c r="A129" s="6"/>
      <c r="B129" s="14" t="s">
        <v>217</v>
      </c>
      <c r="C129" s="23"/>
      <c r="D129" s="23"/>
      <c r="E129" s="23"/>
      <c r="F129" s="23"/>
      <c r="G129" s="23"/>
    </row>
    <row r="130" spans="1:7" ht="60.1" x14ac:dyDescent="0.3">
      <c r="A130" s="5" t="s">
        <v>218</v>
      </c>
      <c r="B130" s="15" t="s">
        <v>219</v>
      </c>
      <c r="C130" s="22"/>
      <c r="D130" s="22" t="s">
        <v>54</v>
      </c>
      <c r="E130" s="22"/>
      <c r="F130" s="22">
        <f>(0)</f>
        <v>0</v>
      </c>
      <c r="G130" s="22">
        <f>(C130 * E130 + C130 * E130 * F130)</f>
        <v>0</v>
      </c>
    </row>
    <row r="131" spans="1:7" ht="15.65" x14ac:dyDescent="0.3">
      <c r="A131" s="3"/>
      <c r="B131" s="11" t="s">
        <v>220</v>
      </c>
      <c r="C131" s="20"/>
      <c r="D131" s="20"/>
      <c r="E131" s="20"/>
      <c r="F131" s="20"/>
      <c r="G131" s="20"/>
    </row>
    <row r="132" spans="1:7" x14ac:dyDescent="0.3">
      <c r="A132" s="4"/>
      <c r="B132" s="12" t="s">
        <v>221</v>
      </c>
      <c r="C132" s="21"/>
      <c r="D132" s="21"/>
      <c r="E132" s="21"/>
      <c r="F132" s="21"/>
      <c r="G132" s="21"/>
    </row>
    <row r="133" spans="1:7" x14ac:dyDescent="0.3">
      <c r="A133" s="6"/>
      <c r="B133" s="14" t="s">
        <v>222</v>
      </c>
      <c r="C133" s="23"/>
      <c r="D133" s="23"/>
      <c r="E133" s="23"/>
      <c r="F133" s="23"/>
      <c r="G133" s="23"/>
    </row>
    <row r="134" spans="1:7" x14ac:dyDescent="0.3">
      <c r="A134" s="5" t="s">
        <v>223</v>
      </c>
      <c r="B134" s="15" t="s">
        <v>224</v>
      </c>
      <c r="C134" s="22"/>
      <c r="D134" s="22" t="s">
        <v>54</v>
      </c>
      <c r="E134" s="22"/>
      <c r="F134" s="22">
        <f>(0)</f>
        <v>0</v>
      </c>
      <c r="G134" s="22">
        <f t="shared" ref="G134:G146" si="3">(C134 * E134 + C134 * E134 * F134)</f>
        <v>0</v>
      </c>
    </row>
    <row r="135" spans="1:7" x14ac:dyDescent="0.3">
      <c r="A135" s="5" t="s">
        <v>225</v>
      </c>
      <c r="B135" s="15" t="s">
        <v>226</v>
      </c>
      <c r="C135" s="22"/>
      <c r="D135" s="22" t="s">
        <v>54</v>
      </c>
      <c r="E135" s="22"/>
      <c r="F135" s="22">
        <f>(0)</f>
        <v>0</v>
      </c>
      <c r="G135" s="22">
        <f t="shared" si="3"/>
        <v>0</v>
      </c>
    </row>
    <row r="136" spans="1:7" x14ac:dyDescent="0.3">
      <c r="A136" s="5" t="s">
        <v>227</v>
      </c>
      <c r="B136" s="15" t="s">
        <v>228</v>
      </c>
      <c r="C136" s="22"/>
      <c r="D136" s="22" t="s">
        <v>54</v>
      </c>
      <c r="E136" s="22"/>
      <c r="F136" s="22">
        <f>(0)</f>
        <v>0</v>
      </c>
      <c r="G136" s="22">
        <f t="shared" si="3"/>
        <v>0</v>
      </c>
    </row>
    <row r="137" spans="1:7" x14ac:dyDescent="0.3">
      <c r="A137" s="5" t="s">
        <v>229</v>
      </c>
      <c r="B137" s="15" t="s">
        <v>230</v>
      </c>
      <c r="C137" s="22"/>
      <c r="D137" s="22" t="s">
        <v>54</v>
      </c>
      <c r="E137" s="22"/>
      <c r="F137" s="22">
        <f>(0)</f>
        <v>0</v>
      </c>
      <c r="G137" s="22">
        <f t="shared" si="3"/>
        <v>0</v>
      </c>
    </row>
    <row r="138" spans="1:7" x14ac:dyDescent="0.3">
      <c r="A138" s="5" t="s">
        <v>231</v>
      </c>
      <c r="B138" s="15" t="s">
        <v>232</v>
      </c>
      <c r="C138" s="22"/>
      <c r="D138" s="22" t="s">
        <v>54</v>
      </c>
      <c r="E138" s="22"/>
      <c r="F138" s="22">
        <f>(0)</f>
        <v>0</v>
      </c>
      <c r="G138" s="22">
        <f t="shared" si="3"/>
        <v>0</v>
      </c>
    </row>
    <row r="139" spans="1:7" x14ac:dyDescent="0.3">
      <c r="A139" s="5" t="s">
        <v>233</v>
      </c>
      <c r="B139" s="15" t="s">
        <v>234</v>
      </c>
      <c r="C139" s="22"/>
      <c r="D139" s="22" t="s">
        <v>54</v>
      </c>
      <c r="E139" s="22"/>
      <c r="F139" s="22">
        <f>(0)</f>
        <v>0</v>
      </c>
      <c r="G139" s="22">
        <f t="shared" si="3"/>
        <v>0</v>
      </c>
    </row>
    <row r="140" spans="1:7" x14ac:dyDescent="0.3">
      <c r="A140" s="5" t="s">
        <v>235</v>
      </c>
      <c r="B140" s="15" t="s">
        <v>236</v>
      </c>
      <c r="C140" s="22"/>
      <c r="D140" s="22" t="s">
        <v>54</v>
      </c>
      <c r="E140" s="22"/>
      <c r="F140" s="22">
        <f>(0)</f>
        <v>0</v>
      </c>
      <c r="G140" s="22">
        <f t="shared" si="3"/>
        <v>0</v>
      </c>
    </row>
    <row r="141" spans="1:7" x14ac:dyDescent="0.3">
      <c r="A141" s="5" t="s">
        <v>237</v>
      </c>
      <c r="B141" s="15" t="s">
        <v>238</v>
      </c>
      <c r="C141" s="22"/>
      <c r="D141" s="22" t="s">
        <v>54</v>
      </c>
      <c r="E141" s="22"/>
      <c r="F141" s="22">
        <f>(0)</f>
        <v>0</v>
      </c>
      <c r="G141" s="22">
        <f t="shared" si="3"/>
        <v>0</v>
      </c>
    </row>
    <row r="142" spans="1:7" x14ac:dyDescent="0.3">
      <c r="A142" s="5" t="s">
        <v>239</v>
      </c>
      <c r="B142" s="15" t="s">
        <v>240</v>
      </c>
      <c r="C142" s="22"/>
      <c r="D142" s="22" t="s">
        <v>54</v>
      </c>
      <c r="E142" s="22"/>
      <c r="F142" s="22">
        <f>(0)</f>
        <v>0</v>
      </c>
      <c r="G142" s="22">
        <f t="shared" si="3"/>
        <v>0</v>
      </c>
    </row>
    <row r="143" spans="1:7" x14ac:dyDescent="0.3">
      <c r="A143" s="5" t="s">
        <v>241</v>
      </c>
      <c r="B143" s="15" t="s">
        <v>242</v>
      </c>
      <c r="C143" s="22"/>
      <c r="D143" s="22" t="s">
        <v>54</v>
      </c>
      <c r="E143" s="22"/>
      <c r="F143" s="22">
        <f>(0)</f>
        <v>0</v>
      </c>
      <c r="G143" s="22">
        <f t="shared" si="3"/>
        <v>0</v>
      </c>
    </row>
    <row r="144" spans="1:7" x14ac:dyDescent="0.3">
      <c r="A144" s="5" t="s">
        <v>243</v>
      </c>
      <c r="B144" s="15" t="s">
        <v>244</v>
      </c>
      <c r="C144" s="22"/>
      <c r="D144" s="22" t="s">
        <v>54</v>
      </c>
      <c r="E144" s="22"/>
      <c r="F144" s="22">
        <f>(0)</f>
        <v>0</v>
      </c>
      <c r="G144" s="22">
        <f t="shared" si="3"/>
        <v>0</v>
      </c>
    </row>
    <row r="145" spans="1:7" x14ac:dyDescent="0.3">
      <c r="A145" s="5" t="s">
        <v>245</v>
      </c>
      <c r="B145" s="15" t="s">
        <v>246</v>
      </c>
      <c r="C145" s="22"/>
      <c r="D145" s="22" t="s">
        <v>54</v>
      </c>
      <c r="E145" s="22"/>
      <c r="F145" s="22">
        <f>(0)</f>
        <v>0</v>
      </c>
      <c r="G145" s="22">
        <f t="shared" si="3"/>
        <v>0</v>
      </c>
    </row>
    <row r="146" spans="1:7" ht="30.05" x14ac:dyDescent="0.3">
      <c r="A146" s="5" t="s">
        <v>247</v>
      </c>
      <c r="B146" s="15" t="s">
        <v>248</v>
      </c>
      <c r="C146" s="22"/>
      <c r="D146" s="22" t="s">
        <v>54</v>
      </c>
      <c r="E146" s="22"/>
      <c r="F146" s="22">
        <f>(0)</f>
        <v>0</v>
      </c>
      <c r="G146" s="22">
        <f t="shared" si="3"/>
        <v>0</v>
      </c>
    </row>
    <row r="147" spans="1:7" x14ac:dyDescent="0.3">
      <c r="A147" s="6"/>
      <c r="B147" s="14" t="s">
        <v>249</v>
      </c>
      <c r="C147" s="23"/>
      <c r="D147" s="23"/>
      <c r="E147" s="23"/>
      <c r="F147" s="23"/>
      <c r="G147" s="23"/>
    </row>
    <row r="148" spans="1:7" ht="30.05" x14ac:dyDescent="0.3">
      <c r="A148" s="5" t="s">
        <v>250</v>
      </c>
      <c r="B148" s="15" t="s">
        <v>251</v>
      </c>
      <c r="C148" s="22"/>
      <c r="D148" s="22" t="s">
        <v>54</v>
      </c>
      <c r="E148" s="22"/>
      <c r="F148" s="22">
        <f>(0)</f>
        <v>0</v>
      </c>
      <c r="G148" s="22">
        <f>(C148 * E148 + C148 * E148 * F148)</f>
        <v>0</v>
      </c>
    </row>
    <row r="149" spans="1:7" x14ac:dyDescent="0.3">
      <c r="A149" s="6"/>
      <c r="B149" s="14" t="s">
        <v>252</v>
      </c>
      <c r="C149" s="23"/>
      <c r="D149" s="23"/>
      <c r="E149" s="23"/>
      <c r="F149" s="23"/>
      <c r="G149" s="23"/>
    </row>
    <row r="150" spans="1:7" ht="45.1" x14ac:dyDescent="0.3">
      <c r="A150" s="5" t="s">
        <v>253</v>
      </c>
      <c r="B150" s="15" t="s">
        <v>254</v>
      </c>
      <c r="C150" s="22"/>
      <c r="D150" s="22" t="s">
        <v>54</v>
      </c>
      <c r="E150" s="22"/>
      <c r="F150" s="22">
        <f>(0)</f>
        <v>0</v>
      </c>
      <c r="G150" s="22">
        <f>(C150 * E150 + C150 * E150 * F150)</f>
        <v>0</v>
      </c>
    </row>
    <row r="151" spans="1:7" ht="30.05" x14ac:dyDescent="0.3">
      <c r="A151" s="5" t="s">
        <v>255</v>
      </c>
      <c r="B151" s="15" t="s">
        <v>256</v>
      </c>
      <c r="C151" s="22"/>
      <c r="D151" s="22" t="s">
        <v>54</v>
      </c>
      <c r="E151" s="22"/>
      <c r="F151" s="22">
        <f>(0)</f>
        <v>0</v>
      </c>
      <c r="G151" s="22">
        <f>(C151 * E151 + C151 * E151 * F151)</f>
        <v>0</v>
      </c>
    </row>
    <row r="152" spans="1:7" ht="30.05" x14ac:dyDescent="0.3">
      <c r="A152" s="5" t="s">
        <v>257</v>
      </c>
      <c r="B152" s="15" t="s">
        <v>258</v>
      </c>
      <c r="C152" s="22"/>
      <c r="D152" s="22" t="s">
        <v>54</v>
      </c>
      <c r="E152" s="22"/>
      <c r="F152" s="22">
        <f>(0)</f>
        <v>0</v>
      </c>
      <c r="G152" s="22">
        <f>(C152 * E152 + C152 * E152 * F152)</f>
        <v>0</v>
      </c>
    </row>
    <row r="153" spans="1:7" ht="45.1" x14ac:dyDescent="0.3">
      <c r="A153" s="5" t="s">
        <v>259</v>
      </c>
      <c r="B153" s="15" t="s">
        <v>260</v>
      </c>
      <c r="C153" s="22"/>
      <c r="D153" s="22" t="s">
        <v>54</v>
      </c>
      <c r="E153" s="22"/>
      <c r="F153" s="22">
        <f>(0)</f>
        <v>0</v>
      </c>
      <c r="G153" s="22">
        <f>(C153 * E153 + C153 * E153 * F153)</f>
        <v>0</v>
      </c>
    </row>
    <row r="154" spans="1:7" x14ac:dyDescent="0.3">
      <c r="A154" s="4"/>
      <c r="B154" s="12" t="s">
        <v>261</v>
      </c>
      <c r="C154" s="21"/>
      <c r="D154" s="21"/>
      <c r="E154" s="21"/>
      <c r="F154" s="21"/>
      <c r="G154" s="21"/>
    </row>
    <row r="155" spans="1:7" x14ac:dyDescent="0.3">
      <c r="A155" s="6"/>
      <c r="B155" s="14" t="s">
        <v>262</v>
      </c>
      <c r="C155" s="23"/>
      <c r="D155" s="23"/>
      <c r="E155" s="23"/>
      <c r="F155" s="23"/>
      <c r="G155" s="23"/>
    </row>
    <row r="156" spans="1:7" x14ac:dyDescent="0.3">
      <c r="A156" s="5"/>
      <c r="B156" s="15" t="s">
        <v>263</v>
      </c>
      <c r="C156" s="22"/>
      <c r="D156" s="22"/>
      <c r="E156" s="22"/>
      <c r="F156" s="22"/>
      <c r="G156" s="22"/>
    </row>
    <row r="157" spans="1:7" x14ac:dyDescent="0.3">
      <c r="A157" s="5" t="s">
        <v>264</v>
      </c>
      <c r="B157" s="16" t="s">
        <v>265</v>
      </c>
      <c r="C157" s="22"/>
      <c r="D157" s="22" t="s">
        <v>54</v>
      </c>
      <c r="E157" s="22"/>
      <c r="F157" s="22">
        <f>(0)</f>
        <v>0</v>
      </c>
      <c r="G157" s="22">
        <f>(C157 * E157 + C157 * E157 * F157)</f>
        <v>0</v>
      </c>
    </row>
    <row r="158" spans="1:7" x14ac:dyDescent="0.3">
      <c r="A158" s="5" t="s">
        <v>266</v>
      </c>
      <c r="B158" s="16" t="s">
        <v>267</v>
      </c>
      <c r="C158" s="22"/>
      <c r="D158" s="22" t="s">
        <v>54</v>
      </c>
      <c r="E158" s="22"/>
      <c r="F158" s="22">
        <f>(0)</f>
        <v>0</v>
      </c>
      <c r="G158" s="22">
        <f>(C158 * E158 + C158 * E158 * F158)</f>
        <v>0</v>
      </c>
    </row>
    <row r="159" spans="1:7" x14ac:dyDescent="0.3">
      <c r="A159" s="5"/>
      <c r="B159" s="15" t="s">
        <v>268</v>
      </c>
      <c r="C159" s="22"/>
      <c r="D159" s="22"/>
      <c r="E159" s="22"/>
      <c r="F159" s="22"/>
      <c r="G159" s="22"/>
    </row>
    <row r="160" spans="1:7" ht="30.05" x14ac:dyDescent="0.3">
      <c r="A160" s="5" t="s">
        <v>269</v>
      </c>
      <c r="B160" s="16" t="s">
        <v>270</v>
      </c>
      <c r="C160" s="22"/>
      <c r="D160" s="22" t="s">
        <v>54</v>
      </c>
      <c r="E160" s="22"/>
      <c r="F160" s="22">
        <f>(0)</f>
        <v>0</v>
      </c>
      <c r="G160" s="22">
        <f>(C160 * E160 + C160 * E160 * F160)</f>
        <v>0</v>
      </c>
    </row>
    <row r="161" spans="1:7" x14ac:dyDescent="0.3">
      <c r="A161" s="5"/>
      <c r="B161" s="15" t="s">
        <v>271</v>
      </c>
      <c r="C161" s="22"/>
      <c r="D161" s="22"/>
      <c r="E161" s="22"/>
      <c r="F161" s="22"/>
      <c r="G161" s="22"/>
    </row>
    <row r="162" spans="1:7" x14ac:dyDescent="0.3">
      <c r="A162" s="5" t="s">
        <v>272</v>
      </c>
      <c r="B162" s="16" t="s">
        <v>273</v>
      </c>
      <c r="C162" s="22"/>
      <c r="D162" s="22" t="s">
        <v>54</v>
      </c>
      <c r="E162" s="22"/>
      <c r="F162" s="22">
        <f>(0)</f>
        <v>0</v>
      </c>
      <c r="G162" s="22">
        <f>(C162 * E162 + C162 * E162 * F162)</f>
        <v>0</v>
      </c>
    </row>
    <row r="163" spans="1:7" x14ac:dyDescent="0.3">
      <c r="A163" s="4"/>
      <c r="B163" s="12" t="s">
        <v>274</v>
      </c>
      <c r="C163" s="21"/>
      <c r="D163" s="21"/>
      <c r="E163" s="21"/>
      <c r="F163" s="21"/>
      <c r="G163" s="21"/>
    </row>
    <row r="164" spans="1:7" x14ac:dyDescent="0.3">
      <c r="A164" s="6"/>
      <c r="B164" s="14" t="s">
        <v>275</v>
      </c>
      <c r="C164" s="23"/>
      <c r="D164" s="23"/>
      <c r="E164" s="23"/>
      <c r="F164" s="23"/>
      <c r="G164" s="23"/>
    </row>
    <row r="165" spans="1:7" ht="30.05" x14ac:dyDescent="0.3">
      <c r="A165" s="5"/>
      <c r="B165" s="15" t="s">
        <v>276</v>
      </c>
      <c r="C165" s="22"/>
      <c r="D165" s="22"/>
      <c r="E165" s="22"/>
      <c r="F165" s="22"/>
      <c r="G165" s="22"/>
    </row>
    <row r="166" spans="1:7" ht="30.05" x14ac:dyDescent="0.3">
      <c r="A166" s="5" t="s">
        <v>277</v>
      </c>
      <c r="B166" s="16" t="s">
        <v>278</v>
      </c>
      <c r="C166" s="22"/>
      <c r="D166" s="22" t="s">
        <v>54</v>
      </c>
      <c r="E166" s="22"/>
      <c r="F166" s="22">
        <f>(0)</f>
        <v>0</v>
      </c>
      <c r="G166" s="22">
        <f t="shared" ref="G166:G176" si="4">(C166 * E166 + C166 * E166 * F166)</f>
        <v>0</v>
      </c>
    </row>
    <row r="167" spans="1:7" x14ac:dyDescent="0.3">
      <c r="A167" s="5" t="s">
        <v>279</v>
      </c>
      <c r="B167" s="16" t="s">
        <v>280</v>
      </c>
      <c r="C167" s="22"/>
      <c r="D167" s="22" t="s">
        <v>54</v>
      </c>
      <c r="E167" s="22"/>
      <c r="F167" s="22">
        <f>(0)</f>
        <v>0</v>
      </c>
      <c r="G167" s="22">
        <f t="shared" si="4"/>
        <v>0</v>
      </c>
    </row>
    <row r="168" spans="1:7" x14ac:dyDescent="0.3">
      <c r="A168" s="5" t="s">
        <v>281</v>
      </c>
      <c r="B168" s="16" t="s">
        <v>282</v>
      </c>
      <c r="C168" s="22"/>
      <c r="D168" s="22" t="s">
        <v>54</v>
      </c>
      <c r="E168" s="22"/>
      <c r="F168" s="22">
        <f>(0)</f>
        <v>0</v>
      </c>
      <c r="G168" s="22">
        <f t="shared" si="4"/>
        <v>0</v>
      </c>
    </row>
    <row r="169" spans="1:7" x14ac:dyDescent="0.3">
      <c r="A169" s="5" t="s">
        <v>283</v>
      </c>
      <c r="B169" s="16" t="s">
        <v>284</v>
      </c>
      <c r="C169" s="22"/>
      <c r="D169" s="22" t="s">
        <v>54</v>
      </c>
      <c r="E169" s="22"/>
      <c r="F169" s="22">
        <f>(0)</f>
        <v>0</v>
      </c>
      <c r="G169" s="22">
        <f t="shared" si="4"/>
        <v>0</v>
      </c>
    </row>
    <row r="170" spans="1:7" x14ac:dyDescent="0.3">
      <c r="A170" s="5" t="s">
        <v>285</v>
      </c>
      <c r="B170" s="16" t="s">
        <v>286</v>
      </c>
      <c r="C170" s="22"/>
      <c r="D170" s="22" t="s">
        <v>54</v>
      </c>
      <c r="E170" s="22"/>
      <c r="F170" s="22">
        <f>(0)</f>
        <v>0</v>
      </c>
      <c r="G170" s="22">
        <f t="shared" si="4"/>
        <v>0</v>
      </c>
    </row>
    <row r="171" spans="1:7" ht="30.05" x14ac:dyDescent="0.3">
      <c r="A171" s="5" t="s">
        <v>287</v>
      </c>
      <c r="B171" s="16" t="s">
        <v>288</v>
      </c>
      <c r="C171" s="22"/>
      <c r="D171" s="22" t="s">
        <v>54</v>
      </c>
      <c r="E171" s="22"/>
      <c r="F171" s="22">
        <f>(0)</f>
        <v>0</v>
      </c>
      <c r="G171" s="22">
        <f t="shared" si="4"/>
        <v>0</v>
      </c>
    </row>
    <row r="172" spans="1:7" x14ac:dyDescent="0.3">
      <c r="A172" s="5" t="s">
        <v>289</v>
      </c>
      <c r="B172" s="16" t="s">
        <v>290</v>
      </c>
      <c r="C172" s="22"/>
      <c r="D172" s="22" t="s">
        <v>54</v>
      </c>
      <c r="E172" s="22"/>
      <c r="F172" s="22">
        <f>(0)</f>
        <v>0</v>
      </c>
      <c r="G172" s="22">
        <f t="shared" si="4"/>
        <v>0</v>
      </c>
    </row>
    <row r="173" spans="1:7" x14ac:dyDescent="0.3">
      <c r="A173" s="5" t="s">
        <v>291</v>
      </c>
      <c r="B173" s="16" t="s">
        <v>292</v>
      </c>
      <c r="C173" s="22"/>
      <c r="D173" s="22" t="s">
        <v>54</v>
      </c>
      <c r="E173" s="22"/>
      <c r="F173" s="22">
        <f>(0)</f>
        <v>0</v>
      </c>
      <c r="G173" s="22">
        <f t="shared" si="4"/>
        <v>0</v>
      </c>
    </row>
    <row r="174" spans="1:7" x14ac:dyDescent="0.3">
      <c r="A174" s="5" t="s">
        <v>293</v>
      </c>
      <c r="B174" s="16" t="s">
        <v>294</v>
      </c>
      <c r="C174" s="22"/>
      <c r="D174" s="22" t="s">
        <v>54</v>
      </c>
      <c r="E174" s="22"/>
      <c r="F174" s="22">
        <f>(0)</f>
        <v>0</v>
      </c>
      <c r="G174" s="22">
        <f t="shared" si="4"/>
        <v>0</v>
      </c>
    </row>
    <row r="175" spans="1:7" x14ac:dyDescent="0.3">
      <c r="A175" s="5" t="s">
        <v>295</v>
      </c>
      <c r="B175" s="16" t="s">
        <v>296</v>
      </c>
      <c r="C175" s="22"/>
      <c r="D175" s="22" t="s">
        <v>54</v>
      </c>
      <c r="E175" s="22"/>
      <c r="F175" s="22">
        <f>(0)</f>
        <v>0</v>
      </c>
      <c r="G175" s="22">
        <f t="shared" si="4"/>
        <v>0</v>
      </c>
    </row>
    <row r="176" spans="1:7" x14ac:dyDescent="0.3">
      <c r="A176" s="5" t="s">
        <v>297</v>
      </c>
      <c r="B176" s="16" t="s">
        <v>298</v>
      </c>
      <c r="C176" s="22"/>
      <c r="D176" s="22" t="s">
        <v>54</v>
      </c>
      <c r="E176" s="22"/>
      <c r="F176" s="22">
        <f>(0)</f>
        <v>0</v>
      </c>
      <c r="G176" s="22">
        <f t="shared" si="4"/>
        <v>0</v>
      </c>
    </row>
    <row r="177" spans="1:7" x14ac:dyDescent="0.3">
      <c r="A177" s="5"/>
      <c r="B177" s="15" t="s">
        <v>299</v>
      </c>
      <c r="C177" s="22"/>
      <c r="D177" s="22"/>
      <c r="E177" s="22"/>
      <c r="F177" s="22"/>
      <c r="G177" s="22"/>
    </row>
    <row r="178" spans="1:7" ht="45.1" x14ac:dyDescent="0.3">
      <c r="A178" s="5" t="s">
        <v>300</v>
      </c>
      <c r="B178" s="16" t="s">
        <v>301</v>
      </c>
      <c r="C178" s="22"/>
      <c r="D178" s="22" t="s">
        <v>54</v>
      </c>
      <c r="E178" s="22"/>
      <c r="F178" s="22">
        <f>(0)</f>
        <v>0</v>
      </c>
      <c r="G178" s="22">
        <f>(C178 * E178 + C178 * E178 * F178)</f>
        <v>0</v>
      </c>
    </row>
    <row r="179" spans="1:7" ht="30.05" x14ac:dyDescent="0.3">
      <c r="A179" s="5" t="s">
        <v>302</v>
      </c>
      <c r="B179" s="16" t="s">
        <v>303</v>
      </c>
      <c r="C179" s="22"/>
      <c r="D179" s="22" t="s">
        <v>54</v>
      </c>
      <c r="E179" s="22"/>
      <c r="F179" s="22">
        <f>(0)</f>
        <v>0</v>
      </c>
      <c r="G179" s="22">
        <f>(C179 * E179 + C179 * E179 * F179)</f>
        <v>0</v>
      </c>
    </row>
    <row r="180" spans="1:7" ht="30.05" x14ac:dyDescent="0.3">
      <c r="A180" s="5" t="s">
        <v>304</v>
      </c>
      <c r="B180" s="16" t="s">
        <v>305</v>
      </c>
      <c r="C180" s="22"/>
      <c r="D180" s="22" t="s">
        <v>54</v>
      </c>
      <c r="E180" s="22"/>
      <c r="F180" s="22">
        <f>(0)</f>
        <v>0</v>
      </c>
      <c r="G180" s="22">
        <f>(C180 * E180 + C180 * E180 * F180)</f>
        <v>0</v>
      </c>
    </row>
    <row r="181" spans="1:7" x14ac:dyDescent="0.3">
      <c r="A181" s="5"/>
      <c r="B181" s="15" t="s">
        <v>306</v>
      </c>
      <c r="C181" s="22"/>
      <c r="D181" s="22"/>
      <c r="E181" s="22"/>
      <c r="F181" s="22"/>
      <c r="G181" s="22"/>
    </row>
    <row r="182" spans="1:7" ht="45.1" x14ac:dyDescent="0.3">
      <c r="A182" s="5" t="s">
        <v>307</v>
      </c>
      <c r="B182" s="16" t="s">
        <v>308</v>
      </c>
      <c r="C182" s="22"/>
      <c r="D182" s="22" t="s">
        <v>54</v>
      </c>
      <c r="E182" s="22"/>
      <c r="F182" s="22">
        <f>(0)</f>
        <v>0</v>
      </c>
      <c r="G182" s="22">
        <f>(C182 * E182 + C182 * E182 * F182)</f>
        <v>0</v>
      </c>
    </row>
    <row r="183" spans="1:7" ht="60.1" x14ac:dyDescent="0.3">
      <c r="A183" s="5" t="s">
        <v>309</v>
      </c>
      <c r="B183" s="16" t="s">
        <v>310</v>
      </c>
      <c r="C183" s="22"/>
      <c r="D183" s="22" t="s">
        <v>54</v>
      </c>
      <c r="E183" s="22"/>
      <c r="F183" s="22">
        <f>(0)</f>
        <v>0</v>
      </c>
      <c r="G183" s="22">
        <f>(C183 * E183 + C183 * E183 * F183)</f>
        <v>0</v>
      </c>
    </row>
    <row r="184" spans="1:7" x14ac:dyDescent="0.3">
      <c r="A184" s="4"/>
      <c r="B184" s="12" t="s">
        <v>311</v>
      </c>
      <c r="C184" s="21"/>
      <c r="D184" s="21"/>
      <c r="E184" s="21"/>
      <c r="F184" s="21"/>
      <c r="G184" s="21"/>
    </row>
    <row r="185" spans="1:7" x14ac:dyDescent="0.3">
      <c r="A185" s="6"/>
      <c r="B185" s="14" t="s">
        <v>312</v>
      </c>
      <c r="C185" s="23"/>
      <c r="D185" s="23"/>
      <c r="E185" s="23"/>
      <c r="F185" s="23"/>
      <c r="G185" s="23"/>
    </row>
    <row r="186" spans="1:7" ht="30.05" x14ac:dyDescent="0.3">
      <c r="A186" s="5"/>
      <c r="B186" s="15" t="s">
        <v>313</v>
      </c>
      <c r="C186" s="22"/>
      <c r="D186" s="22"/>
      <c r="E186" s="22"/>
      <c r="F186" s="22"/>
      <c r="G186" s="22"/>
    </row>
    <row r="187" spans="1:7" ht="60.1" x14ac:dyDescent="0.3">
      <c r="A187" s="5" t="s">
        <v>314</v>
      </c>
      <c r="B187" s="16" t="s">
        <v>315</v>
      </c>
      <c r="C187" s="22"/>
      <c r="D187" s="22" t="s">
        <v>54</v>
      </c>
      <c r="E187" s="22"/>
      <c r="F187" s="22">
        <f>(0)</f>
        <v>0</v>
      </c>
      <c r="G187" s="22">
        <f>(C187 * E187 + C187 * E187 * F187)</f>
        <v>0</v>
      </c>
    </row>
    <row r="188" spans="1:7" ht="60.1" x14ac:dyDescent="0.3">
      <c r="A188" s="5" t="s">
        <v>316</v>
      </c>
      <c r="B188" s="16" t="s">
        <v>317</v>
      </c>
      <c r="C188" s="22"/>
      <c r="D188" s="22" t="s">
        <v>54</v>
      </c>
      <c r="E188" s="22"/>
      <c r="F188" s="22">
        <f>(0)</f>
        <v>0</v>
      </c>
      <c r="G188" s="22">
        <f>(C188 * E188 + C188 * E188 * F188)</f>
        <v>0</v>
      </c>
    </row>
    <row r="189" spans="1:7" x14ac:dyDescent="0.3">
      <c r="A189" s="5" t="s">
        <v>318</v>
      </c>
      <c r="B189" s="16" t="s">
        <v>319</v>
      </c>
      <c r="C189" s="22"/>
      <c r="D189" s="22" t="s">
        <v>54</v>
      </c>
      <c r="E189" s="22"/>
      <c r="F189" s="22">
        <f>(0)</f>
        <v>0</v>
      </c>
      <c r="G189" s="22">
        <f>(C189 * E189 + C189 * E189 * F189)</f>
        <v>0</v>
      </c>
    </row>
    <row r="190" spans="1:7" ht="30.05" x14ac:dyDescent="0.3">
      <c r="A190" s="5" t="s">
        <v>320</v>
      </c>
      <c r="B190" s="16" t="s">
        <v>321</v>
      </c>
      <c r="C190" s="22"/>
      <c r="D190" s="22" t="s">
        <v>54</v>
      </c>
      <c r="E190" s="22"/>
      <c r="F190" s="22">
        <f>(0)</f>
        <v>0</v>
      </c>
      <c r="G190" s="22">
        <f>(C190 * E190 + C190 * E190 * F190)</f>
        <v>0</v>
      </c>
    </row>
    <row r="191" spans="1:7" x14ac:dyDescent="0.3">
      <c r="A191" s="4"/>
      <c r="B191" s="12" t="s">
        <v>322</v>
      </c>
      <c r="C191" s="21"/>
      <c r="D191" s="21"/>
      <c r="E191" s="21"/>
      <c r="F191" s="21"/>
      <c r="G191" s="21"/>
    </row>
    <row r="192" spans="1:7" x14ac:dyDescent="0.3">
      <c r="A192" s="6"/>
      <c r="B192" s="14" t="s">
        <v>323</v>
      </c>
      <c r="C192" s="23"/>
      <c r="D192" s="23"/>
      <c r="E192" s="23"/>
      <c r="F192" s="23"/>
      <c r="G192" s="23"/>
    </row>
    <row r="193" spans="1:7" ht="45.1" x14ac:dyDescent="0.3">
      <c r="A193" s="5" t="s">
        <v>324</v>
      </c>
      <c r="B193" s="15" t="s">
        <v>325</v>
      </c>
      <c r="C193" s="22"/>
      <c r="D193" s="22" t="s">
        <v>54</v>
      </c>
      <c r="E193" s="22"/>
      <c r="F193" s="22">
        <f>(0)</f>
        <v>0</v>
      </c>
      <c r="G193" s="22">
        <f>(C193 * E193 + C193 * E193 * F193)</f>
        <v>0</v>
      </c>
    </row>
    <row r="194" spans="1:7" ht="45.1" x14ac:dyDescent="0.3">
      <c r="A194" s="5" t="s">
        <v>326</v>
      </c>
      <c r="B194" s="15" t="s">
        <v>327</v>
      </c>
      <c r="C194" s="22"/>
      <c r="D194" s="22" t="s">
        <v>54</v>
      </c>
      <c r="E194" s="22"/>
      <c r="F194" s="22">
        <f>(0)</f>
        <v>0</v>
      </c>
      <c r="G194" s="22">
        <f>(C194 * E194 + C194 * E194 * F194)</f>
        <v>0</v>
      </c>
    </row>
    <row r="195" spans="1:7" x14ac:dyDescent="0.3">
      <c r="A195" s="6"/>
      <c r="B195" s="14" t="s">
        <v>328</v>
      </c>
      <c r="C195" s="23"/>
      <c r="D195" s="23"/>
      <c r="E195" s="23"/>
      <c r="F195" s="23"/>
      <c r="G195" s="23"/>
    </row>
    <row r="196" spans="1:7" x14ac:dyDescent="0.3">
      <c r="A196" s="5" t="s">
        <v>329</v>
      </c>
      <c r="B196" s="15" t="s">
        <v>330</v>
      </c>
      <c r="C196" s="22"/>
      <c r="D196" s="22" t="s">
        <v>54</v>
      </c>
      <c r="E196" s="22"/>
      <c r="F196" s="22">
        <f>(0)</f>
        <v>0</v>
      </c>
      <c r="G196" s="22">
        <f>(C196 * E196 + C196 * E196 * F196)</f>
        <v>0</v>
      </c>
    </row>
    <row r="197" spans="1:7" ht="30.05" x14ac:dyDescent="0.3">
      <c r="A197" s="5" t="s">
        <v>331</v>
      </c>
      <c r="B197" s="15" t="s">
        <v>332</v>
      </c>
      <c r="C197" s="22"/>
      <c r="D197" s="22" t="s">
        <v>54</v>
      </c>
      <c r="E197" s="22"/>
      <c r="F197" s="22">
        <f>(0)</f>
        <v>0</v>
      </c>
      <c r="G197" s="22">
        <f>(C197 * E197 + C197 * E197 * F197)</f>
        <v>0</v>
      </c>
    </row>
    <row r="198" spans="1:7" x14ac:dyDescent="0.3">
      <c r="A198" s="6"/>
      <c r="B198" s="14" t="s">
        <v>333</v>
      </c>
      <c r="C198" s="23"/>
      <c r="D198" s="23"/>
      <c r="E198" s="23"/>
      <c r="F198" s="23"/>
      <c r="G198" s="23"/>
    </row>
    <row r="199" spans="1:7" ht="30.05" x14ac:dyDescent="0.3">
      <c r="A199" s="5" t="s">
        <v>334</v>
      </c>
      <c r="B199" s="15" t="s">
        <v>335</v>
      </c>
      <c r="C199" s="22"/>
      <c r="D199" s="22" t="s">
        <v>54</v>
      </c>
      <c r="E199" s="22"/>
      <c r="F199" s="22">
        <f>(0)</f>
        <v>0</v>
      </c>
      <c r="G199" s="22">
        <f>(C199 * E199 + C199 * E199 * F199)</f>
        <v>0</v>
      </c>
    </row>
    <row r="200" spans="1:7" x14ac:dyDescent="0.3">
      <c r="A200" s="6"/>
      <c r="B200" s="14" t="s">
        <v>336</v>
      </c>
      <c r="C200" s="23"/>
      <c r="D200" s="23"/>
      <c r="E200" s="23"/>
      <c r="F200" s="23"/>
      <c r="G200" s="23"/>
    </row>
    <row r="201" spans="1:7" x14ac:dyDescent="0.3">
      <c r="A201" s="5" t="s">
        <v>337</v>
      </c>
      <c r="B201" s="15" t="s">
        <v>338</v>
      </c>
      <c r="C201" s="22"/>
      <c r="D201" s="22" t="s">
        <v>54</v>
      </c>
      <c r="E201" s="22"/>
      <c r="F201" s="22">
        <f>(0)</f>
        <v>0</v>
      </c>
      <c r="G201" s="22">
        <f>(C201 * E201 + C201 * E201 * F201)</f>
        <v>0</v>
      </c>
    </row>
    <row r="202" spans="1:7" x14ac:dyDescent="0.3">
      <c r="A202" s="6"/>
      <c r="B202" s="14" t="s">
        <v>339</v>
      </c>
      <c r="C202" s="23"/>
      <c r="D202" s="23"/>
      <c r="E202" s="23"/>
      <c r="F202" s="23"/>
      <c r="G202" s="23"/>
    </row>
    <row r="203" spans="1:7" ht="45.1" x14ac:dyDescent="0.3">
      <c r="A203" s="5" t="s">
        <v>340</v>
      </c>
      <c r="B203" s="15" t="s">
        <v>341</v>
      </c>
      <c r="C203" s="22"/>
      <c r="D203" s="22" t="s">
        <v>54</v>
      </c>
      <c r="E203" s="22"/>
      <c r="F203" s="22">
        <f>(0)</f>
        <v>0</v>
      </c>
      <c r="G203" s="22">
        <f>(C203 * E203 + C203 * E203 * F203)</f>
        <v>0</v>
      </c>
    </row>
    <row r="204" spans="1:7" ht="30.05" x14ac:dyDescent="0.3">
      <c r="A204" s="5" t="s">
        <v>342</v>
      </c>
      <c r="B204" s="15" t="s">
        <v>343</v>
      </c>
      <c r="C204" s="22"/>
      <c r="D204" s="22" t="s">
        <v>54</v>
      </c>
      <c r="E204" s="22"/>
      <c r="F204" s="22">
        <f>(0)</f>
        <v>0</v>
      </c>
      <c r="G204" s="22">
        <f>(C204 * E204 + C204 * E204 * F204)</f>
        <v>0</v>
      </c>
    </row>
    <row r="205" spans="1:7" ht="30.05" x14ac:dyDescent="0.3">
      <c r="A205" s="5" t="s">
        <v>344</v>
      </c>
      <c r="B205" s="15" t="s">
        <v>345</v>
      </c>
      <c r="C205" s="22"/>
      <c r="D205" s="22" t="s">
        <v>54</v>
      </c>
      <c r="E205" s="22"/>
      <c r="F205" s="22">
        <f>(0)</f>
        <v>0</v>
      </c>
      <c r="G205" s="22">
        <f>(C205 * E205 + C205 * E205 * F205)</f>
        <v>0</v>
      </c>
    </row>
    <row r="206" spans="1:7" x14ac:dyDescent="0.3">
      <c r="A206" s="6"/>
      <c r="B206" s="14" t="s">
        <v>346</v>
      </c>
      <c r="C206" s="23"/>
      <c r="D206" s="23"/>
      <c r="E206" s="23"/>
      <c r="F206" s="23"/>
      <c r="G206" s="23"/>
    </row>
    <row r="207" spans="1:7" ht="30.05" x14ac:dyDescent="0.3">
      <c r="A207" s="5" t="s">
        <v>347</v>
      </c>
      <c r="B207" s="15" t="s">
        <v>348</v>
      </c>
      <c r="C207" s="22"/>
      <c r="D207" s="22" t="s">
        <v>54</v>
      </c>
      <c r="E207" s="22"/>
      <c r="F207" s="22">
        <f>(0)</f>
        <v>0</v>
      </c>
      <c r="G207" s="22">
        <f>(C207 * E207 + C207 * E207 * F207)</f>
        <v>0</v>
      </c>
    </row>
    <row r="208" spans="1:7" x14ac:dyDescent="0.3">
      <c r="A208" s="6"/>
      <c r="B208" s="14" t="s">
        <v>349</v>
      </c>
      <c r="C208" s="23"/>
      <c r="D208" s="23"/>
      <c r="E208" s="23"/>
      <c r="F208" s="23"/>
      <c r="G208" s="23"/>
    </row>
    <row r="209" spans="1:7" ht="45.1" x14ac:dyDescent="0.3">
      <c r="A209" s="5" t="s">
        <v>350</v>
      </c>
      <c r="B209" s="15" t="s">
        <v>351</v>
      </c>
      <c r="C209" s="22"/>
      <c r="D209" s="22" t="s">
        <v>54</v>
      </c>
      <c r="E209" s="22"/>
      <c r="F209" s="22">
        <f>(0)</f>
        <v>0</v>
      </c>
      <c r="G209" s="22">
        <f>(C209 * E209 + C209 * E209 * F209)</f>
        <v>0</v>
      </c>
    </row>
    <row r="210" spans="1:7" ht="45.1" x14ac:dyDescent="0.3">
      <c r="A210" s="5" t="s">
        <v>352</v>
      </c>
      <c r="B210" s="15" t="s">
        <v>353</v>
      </c>
      <c r="C210" s="22"/>
      <c r="D210" s="22" t="s">
        <v>54</v>
      </c>
      <c r="E210" s="22"/>
      <c r="F210" s="22">
        <f>(0)</f>
        <v>0</v>
      </c>
      <c r="G210" s="22">
        <f>(C210 * E210 + C210 * E210 * F210)</f>
        <v>0</v>
      </c>
    </row>
    <row r="211" spans="1:7" ht="45.1" x14ac:dyDescent="0.3">
      <c r="A211" s="5" t="s">
        <v>354</v>
      </c>
      <c r="B211" s="15" t="s">
        <v>355</v>
      </c>
      <c r="C211" s="22"/>
      <c r="D211" s="22" t="s">
        <v>54</v>
      </c>
      <c r="E211" s="22"/>
      <c r="F211" s="22">
        <f>(0)</f>
        <v>0</v>
      </c>
      <c r="G211" s="22">
        <f>(C211 * E211 + C211 * E211 * F211)</f>
        <v>0</v>
      </c>
    </row>
    <row r="212" spans="1:7" x14ac:dyDescent="0.3">
      <c r="A212" s="6"/>
      <c r="B212" s="14" t="s">
        <v>356</v>
      </c>
      <c r="C212" s="23"/>
      <c r="D212" s="23"/>
      <c r="E212" s="23"/>
      <c r="F212" s="23"/>
      <c r="G212" s="23"/>
    </row>
    <row r="213" spans="1:7" x14ac:dyDescent="0.3">
      <c r="A213" s="5" t="s">
        <v>357</v>
      </c>
      <c r="B213" s="15" t="s">
        <v>358</v>
      </c>
      <c r="C213" s="22"/>
      <c r="D213" s="22" t="s">
        <v>54</v>
      </c>
      <c r="E213" s="22"/>
      <c r="F213" s="22">
        <f>(0)</f>
        <v>0</v>
      </c>
      <c r="G213" s="22">
        <f>(C213 * E213 + C213 * E213 * F213)</f>
        <v>0</v>
      </c>
    </row>
    <row r="214" spans="1:7" x14ac:dyDescent="0.3">
      <c r="A214" s="4"/>
      <c r="B214" s="12" t="s">
        <v>359</v>
      </c>
      <c r="C214" s="21"/>
      <c r="D214" s="21"/>
      <c r="E214" s="21"/>
      <c r="F214" s="21"/>
      <c r="G214" s="21"/>
    </row>
    <row r="215" spans="1:7" x14ac:dyDescent="0.3">
      <c r="A215" s="6"/>
      <c r="B215" s="14" t="s">
        <v>360</v>
      </c>
      <c r="C215" s="23"/>
      <c r="D215" s="23"/>
      <c r="E215" s="23"/>
      <c r="F215" s="23"/>
      <c r="G215" s="23"/>
    </row>
    <row r="216" spans="1:7" ht="60.1" x14ac:dyDescent="0.3">
      <c r="A216" s="5" t="s">
        <v>361</v>
      </c>
      <c r="B216" s="15" t="s">
        <v>362</v>
      </c>
      <c r="C216" s="22"/>
      <c r="D216" s="22" t="s">
        <v>54</v>
      </c>
      <c r="E216" s="22"/>
      <c r="F216" s="22">
        <f>(0)</f>
        <v>0</v>
      </c>
      <c r="G216" s="22">
        <f>(C216 * E216 + C216 * E216 * F216)</f>
        <v>0</v>
      </c>
    </row>
    <row r="217" spans="1:7" x14ac:dyDescent="0.3">
      <c r="A217" s="6"/>
      <c r="B217" s="14" t="s">
        <v>363</v>
      </c>
      <c r="C217" s="23"/>
      <c r="D217" s="23"/>
      <c r="E217" s="23"/>
      <c r="F217" s="23"/>
      <c r="G217" s="23"/>
    </row>
    <row r="218" spans="1:7" ht="60.1" x14ac:dyDescent="0.3">
      <c r="A218" s="5" t="s">
        <v>364</v>
      </c>
      <c r="B218" s="15" t="s">
        <v>365</v>
      </c>
      <c r="C218" s="22"/>
      <c r="D218" s="22" t="s">
        <v>54</v>
      </c>
      <c r="E218" s="22"/>
      <c r="F218" s="22">
        <f>(0)</f>
        <v>0</v>
      </c>
      <c r="G218" s="22">
        <f>(C218 * E218 + C218 * E218 * F218)</f>
        <v>0</v>
      </c>
    </row>
    <row r="219" spans="1:7" x14ac:dyDescent="0.3">
      <c r="A219" s="5" t="s">
        <v>366</v>
      </c>
      <c r="B219" s="15" t="s">
        <v>367</v>
      </c>
      <c r="C219" s="22"/>
      <c r="D219" s="22" t="s">
        <v>54</v>
      </c>
      <c r="E219" s="22"/>
      <c r="F219" s="22">
        <f>(0)</f>
        <v>0</v>
      </c>
      <c r="G219" s="22">
        <f>(C219 * E219 + C219 * E219 * F219)</f>
        <v>0</v>
      </c>
    </row>
    <row r="220" spans="1:7" x14ac:dyDescent="0.3">
      <c r="A220" s="6"/>
      <c r="B220" s="14" t="s">
        <v>368</v>
      </c>
      <c r="C220" s="23"/>
      <c r="D220" s="23"/>
      <c r="E220" s="23"/>
      <c r="F220" s="23"/>
      <c r="G220" s="23"/>
    </row>
    <row r="221" spans="1:7" ht="105.2" x14ac:dyDescent="0.3">
      <c r="A221" s="5" t="s">
        <v>369</v>
      </c>
      <c r="B221" s="15" t="s">
        <v>370</v>
      </c>
      <c r="C221" s="22"/>
      <c r="D221" s="22" t="s">
        <v>54</v>
      </c>
      <c r="E221" s="22"/>
      <c r="F221" s="22">
        <f>(0)</f>
        <v>0</v>
      </c>
      <c r="G221" s="22">
        <f>(C221 * E221 + C221 * E221 * F221)</f>
        <v>0</v>
      </c>
    </row>
    <row r="222" spans="1:7" x14ac:dyDescent="0.3">
      <c r="A222" s="4"/>
      <c r="B222" s="12" t="s">
        <v>371</v>
      </c>
      <c r="C222" s="21"/>
      <c r="D222" s="21"/>
      <c r="E222" s="21"/>
      <c r="F222" s="21"/>
      <c r="G222" s="21"/>
    </row>
    <row r="223" spans="1:7" x14ac:dyDescent="0.3">
      <c r="A223" s="6"/>
      <c r="B223" s="14" t="s">
        <v>372</v>
      </c>
      <c r="C223" s="23"/>
      <c r="D223" s="23"/>
      <c r="E223" s="23"/>
      <c r="F223" s="23"/>
      <c r="G223" s="23"/>
    </row>
    <row r="224" spans="1:7" ht="30.05" x14ac:dyDescent="0.3">
      <c r="A224" s="5" t="s">
        <v>373</v>
      </c>
      <c r="B224" s="15" t="s">
        <v>374</v>
      </c>
      <c r="C224" s="22"/>
      <c r="D224" s="22" t="s">
        <v>54</v>
      </c>
      <c r="E224" s="22"/>
      <c r="F224" s="22">
        <f>(0)</f>
        <v>0</v>
      </c>
      <c r="G224" s="22">
        <f>(C224 * E224 + C224 * E224 * F224)</f>
        <v>0</v>
      </c>
    </row>
    <row r="225" spans="1:7" ht="30.05" x14ac:dyDescent="0.3">
      <c r="A225" s="5" t="s">
        <v>375</v>
      </c>
      <c r="B225" s="15" t="s">
        <v>376</v>
      </c>
      <c r="C225" s="22"/>
      <c r="D225" s="22" t="s">
        <v>54</v>
      </c>
      <c r="E225" s="22"/>
      <c r="F225" s="22">
        <f>(0)</f>
        <v>0</v>
      </c>
      <c r="G225" s="22">
        <f>(C225 * E225 + C225 * E225 * F225)</f>
        <v>0</v>
      </c>
    </row>
    <row r="226" spans="1:7" x14ac:dyDescent="0.3">
      <c r="A226" s="6"/>
      <c r="B226" s="14" t="s">
        <v>377</v>
      </c>
      <c r="C226" s="23"/>
      <c r="D226" s="23"/>
      <c r="E226" s="23"/>
      <c r="F226" s="23"/>
      <c r="G226" s="23"/>
    </row>
    <row r="227" spans="1:7" ht="60.1" x14ac:dyDescent="0.3">
      <c r="A227" s="5" t="s">
        <v>378</v>
      </c>
      <c r="B227" s="15" t="s">
        <v>379</v>
      </c>
      <c r="C227" s="22"/>
      <c r="D227" s="22" t="s">
        <v>54</v>
      </c>
      <c r="E227" s="22"/>
      <c r="F227" s="22">
        <f>(0)</f>
        <v>0</v>
      </c>
      <c r="G227" s="22">
        <f t="shared" ref="G227:G232" si="5">(C227 * E227 + C227 * E227 * F227)</f>
        <v>0</v>
      </c>
    </row>
    <row r="228" spans="1:7" ht="75.150000000000006" x14ac:dyDescent="0.3">
      <c r="A228" s="5" t="s">
        <v>380</v>
      </c>
      <c r="B228" s="15" t="s">
        <v>381</v>
      </c>
      <c r="C228" s="22"/>
      <c r="D228" s="22" t="s">
        <v>54</v>
      </c>
      <c r="E228" s="22"/>
      <c r="F228" s="22">
        <f>(0)</f>
        <v>0</v>
      </c>
      <c r="G228" s="22">
        <f t="shared" si="5"/>
        <v>0</v>
      </c>
    </row>
    <row r="229" spans="1:7" ht="30.05" x14ac:dyDescent="0.3">
      <c r="A229" s="5" t="s">
        <v>382</v>
      </c>
      <c r="B229" s="15" t="s">
        <v>383</v>
      </c>
      <c r="C229" s="22"/>
      <c r="D229" s="22" t="s">
        <v>54</v>
      </c>
      <c r="E229" s="22"/>
      <c r="F229" s="22">
        <f>(0)</f>
        <v>0</v>
      </c>
      <c r="G229" s="22">
        <f t="shared" si="5"/>
        <v>0</v>
      </c>
    </row>
    <row r="230" spans="1:7" ht="30.05" x14ac:dyDescent="0.3">
      <c r="A230" s="5" t="s">
        <v>384</v>
      </c>
      <c r="B230" s="15" t="s">
        <v>385</v>
      </c>
      <c r="C230" s="22"/>
      <c r="D230" s="22" t="s">
        <v>54</v>
      </c>
      <c r="E230" s="22"/>
      <c r="F230" s="22">
        <f>(0)</f>
        <v>0</v>
      </c>
      <c r="G230" s="22">
        <f t="shared" si="5"/>
        <v>0</v>
      </c>
    </row>
    <row r="231" spans="1:7" ht="30.05" x14ac:dyDescent="0.3">
      <c r="A231" s="5" t="s">
        <v>386</v>
      </c>
      <c r="B231" s="15" t="s">
        <v>387</v>
      </c>
      <c r="C231" s="22"/>
      <c r="D231" s="22" t="s">
        <v>54</v>
      </c>
      <c r="E231" s="22"/>
      <c r="F231" s="22">
        <f>(0)</f>
        <v>0</v>
      </c>
      <c r="G231" s="22">
        <f t="shared" si="5"/>
        <v>0</v>
      </c>
    </row>
    <row r="232" spans="1:7" x14ac:dyDescent="0.3">
      <c r="A232" s="5" t="s">
        <v>388</v>
      </c>
      <c r="B232" s="15" t="s">
        <v>389</v>
      </c>
      <c r="C232" s="22"/>
      <c r="D232" s="22" t="s">
        <v>54</v>
      </c>
      <c r="E232" s="22"/>
      <c r="F232" s="22">
        <f>(0)</f>
        <v>0</v>
      </c>
      <c r="G232" s="22">
        <f t="shared" si="5"/>
        <v>0</v>
      </c>
    </row>
    <row r="233" spans="1:7" x14ac:dyDescent="0.3">
      <c r="A233" s="6"/>
      <c r="B233" s="14" t="s">
        <v>390</v>
      </c>
      <c r="C233" s="23"/>
      <c r="D233" s="23"/>
      <c r="E233" s="23"/>
      <c r="F233" s="23"/>
      <c r="G233" s="23"/>
    </row>
    <row r="234" spans="1:7" ht="45.1" x14ac:dyDescent="0.3">
      <c r="A234" s="5" t="s">
        <v>391</v>
      </c>
      <c r="B234" s="15" t="s">
        <v>392</v>
      </c>
      <c r="C234" s="22"/>
      <c r="D234" s="22" t="s">
        <v>54</v>
      </c>
      <c r="E234" s="22"/>
      <c r="F234" s="22">
        <f>(0)</f>
        <v>0</v>
      </c>
      <c r="G234" s="22">
        <f>(C234 * E234 + C234 * E234 * F234)</f>
        <v>0</v>
      </c>
    </row>
    <row r="235" spans="1:7" ht="45.1" x14ac:dyDescent="0.3">
      <c r="A235" s="5" t="s">
        <v>393</v>
      </c>
      <c r="B235" s="15" t="s">
        <v>394</v>
      </c>
      <c r="C235" s="22"/>
      <c r="D235" s="22" t="s">
        <v>54</v>
      </c>
      <c r="E235" s="22"/>
      <c r="F235" s="22">
        <f>(0)</f>
        <v>0</v>
      </c>
      <c r="G235" s="22">
        <f>(C235 * E235 + C235 * E235 * F235)</f>
        <v>0</v>
      </c>
    </row>
    <row r="236" spans="1:7" ht="18.2" x14ac:dyDescent="0.3">
      <c r="A236" s="2"/>
      <c r="B236" s="10" t="s">
        <v>395</v>
      </c>
      <c r="C236" s="19"/>
      <c r="D236" s="19"/>
      <c r="E236" s="19"/>
      <c r="F236" s="19"/>
      <c r="G236" s="19"/>
    </row>
    <row r="237" spans="1:7" ht="15.65" x14ac:dyDescent="0.3">
      <c r="A237" s="3"/>
      <c r="B237" s="11" t="s">
        <v>396</v>
      </c>
      <c r="C237" s="20"/>
      <c r="D237" s="20"/>
      <c r="E237" s="20"/>
      <c r="F237" s="20"/>
      <c r="G237" s="20"/>
    </row>
    <row r="238" spans="1:7" ht="45.1" x14ac:dyDescent="0.3">
      <c r="A238" s="5" t="s">
        <v>397</v>
      </c>
      <c r="B238" s="18" t="s">
        <v>398</v>
      </c>
      <c r="C238" s="22"/>
      <c r="D238" s="22" t="s">
        <v>11</v>
      </c>
      <c r="E238" s="22"/>
      <c r="F238" s="22">
        <f>(0)</f>
        <v>0</v>
      </c>
      <c r="G238" s="22">
        <f>(C238 * E238 + C238 * E238 * F238)</f>
        <v>0</v>
      </c>
    </row>
    <row r="239" spans="1:7" ht="45.1" x14ac:dyDescent="0.3">
      <c r="A239" s="5" t="s">
        <v>399</v>
      </c>
      <c r="B239" s="18" t="s">
        <v>400</v>
      </c>
      <c r="C239" s="22"/>
      <c r="D239" s="22" t="s">
        <v>11</v>
      </c>
      <c r="E239" s="22"/>
      <c r="F239" s="22">
        <f>(0)</f>
        <v>0</v>
      </c>
      <c r="G239" s="22">
        <f>(C239 * E239 + C239 * E239 * F239)</f>
        <v>0</v>
      </c>
    </row>
    <row r="240" spans="1:7" ht="75.150000000000006" x14ac:dyDescent="0.3">
      <c r="A240" s="5" t="s">
        <v>401</v>
      </c>
      <c r="B240" s="18" t="s">
        <v>402</v>
      </c>
      <c r="C240" s="22"/>
      <c r="D240" s="22" t="s">
        <v>11</v>
      </c>
      <c r="E240" s="22"/>
      <c r="F240" s="22">
        <f>(0)</f>
        <v>0</v>
      </c>
      <c r="G240" s="22">
        <f>(C240 * E240 + C240 * E240 * F240)</f>
        <v>0</v>
      </c>
    </row>
    <row r="241" spans="1:7" ht="15.65" x14ac:dyDescent="0.3">
      <c r="A241" s="3"/>
      <c r="B241" s="11" t="s">
        <v>403</v>
      </c>
      <c r="C241" s="20"/>
      <c r="D241" s="20"/>
      <c r="E241" s="20"/>
      <c r="F241" s="20"/>
      <c r="G241" s="20"/>
    </row>
    <row r="242" spans="1:7" x14ac:dyDescent="0.3">
      <c r="A242" s="4"/>
      <c r="B242" s="12" t="s">
        <v>404</v>
      </c>
      <c r="C242" s="21"/>
      <c r="D242" s="21"/>
      <c r="E242" s="21"/>
      <c r="F242" s="21"/>
      <c r="G242" s="21"/>
    </row>
    <row r="243" spans="1:7" x14ac:dyDescent="0.3">
      <c r="A243" s="5" t="s">
        <v>405</v>
      </c>
      <c r="B243" s="13" t="s">
        <v>406</v>
      </c>
      <c r="C243" s="22"/>
      <c r="D243" s="22" t="s">
        <v>54</v>
      </c>
      <c r="E243" s="22"/>
      <c r="F243" s="22">
        <f>(0)</f>
        <v>0</v>
      </c>
      <c r="G243" s="22">
        <f>(C243 * E243 + C243 * E243 * F243)</f>
        <v>0</v>
      </c>
    </row>
    <row r="244" spans="1:7" ht="30.05" x14ac:dyDescent="0.3">
      <c r="A244" s="5" t="s">
        <v>407</v>
      </c>
      <c r="B244" s="13" t="s">
        <v>408</v>
      </c>
      <c r="C244" s="22"/>
      <c r="D244" s="22" t="s">
        <v>54</v>
      </c>
      <c r="E244" s="22"/>
      <c r="F244" s="22">
        <f>(0)</f>
        <v>0</v>
      </c>
      <c r="G244" s="22">
        <f>(C244 * E244 + C244 * E244 * F244)</f>
        <v>0</v>
      </c>
    </row>
    <row r="245" spans="1:7" x14ac:dyDescent="0.3">
      <c r="A245" s="4"/>
      <c r="B245" s="12" t="s">
        <v>409</v>
      </c>
      <c r="C245" s="21"/>
      <c r="D245" s="21"/>
      <c r="E245" s="21"/>
      <c r="F245" s="21"/>
      <c r="G245" s="21"/>
    </row>
    <row r="246" spans="1:7" ht="30.05" x14ac:dyDescent="0.3">
      <c r="A246" s="5" t="s">
        <v>410</v>
      </c>
      <c r="B246" s="13" t="s">
        <v>411</v>
      </c>
      <c r="C246" s="22"/>
      <c r="D246" s="22" t="s">
        <v>412</v>
      </c>
      <c r="E246" s="22"/>
      <c r="F246" s="22">
        <f>(0)</f>
        <v>0</v>
      </c>
      <c r="G246" s="22">
        <f>(C246 * E246 + C246 * E246 * F246)</f>
        <v>0</v>
      </c>
    </row>
    <row r="247" spans="1:7" ht="18.2" x14ac:dyDescent="0.3">
      <c r="A247" s="2"/>
      <c r="B247" s="10" t="s">
        <v>413</v>
      </c>
      <c r="C247" s="19"/>
      <c r="D247" s="19"/>
      <c r="E247" s="19"/>
      <c r="F247" s="19"/>
      <c r="G247" s="19"/>
    </row>
    <row r="248" spans="1:7" ht="15.65" x14ac:dyDescent="0.3">
      <c r="A248" s="3"/>
      <c r="B248" s="11" t="s">
        <v>414</v>
      </c>
      <c r="C248" s="20"/>
      <c r="D248" s="20"/>
      <c r="E248" s="20"/>
      <c r="F248" s="20"/>
      <c r="G248" s="20"/>
    </row>
    <row r="249" spans="1:7" x14ac:dyDescent="0.3">
      <c r="A249" s="4"/>
      <c r="B249" s="12" t="s">
        <v>415</v>
      </c>
      <c r="C249" s="21"/>
      <c r="D249" s="21"/>
      <c r="E249" s="21"/>
      <c r="F249" s="21"/>
      <c r="G249" s="21"/>
    </row>
    <row r="250" spans="1:7" ht="150.30000000000001" x14ac:dyDescent="0.3">
      <c r="A250" s="6"/>
      <c r="B250" s="14" t="s">
        <v>416</v>
      </c>
      <c r="C250" s="23"/>
      <c r="D250" s="23"/>
      <c r="E250" s="23"/>
      <c r="F250" s="23"/>
      <c r="G250" s="23"/>
    </row>
    <row r="251" spans="1:7" x14ac:dyDescent="0.3">
      <c r="A251" s="5" t="s">
        <v>417</v>
      </c>
      <c r="B251" s="15" t="s">
        <v>418</v>
      </c>
      <c r="C251" s="22">
        <f>(65)*(1)*(1)*(1)*(1 + (0))</f>
        <v>65</v>
      </c>
      <c r="D251" s="22" t="s">
        <v>419</v>
      </c>
      <c r="E251" s="22"/>
      <c r="F251" s="22">
        <f>(0)</f>
        <v>0</v>
      </c>
      <c r="G251" s="22">
        <f>(C251 * E251 + C251 * E251 * F251)</f>
        <v>0</v>
      </c>
    </row>
    <row r="252" spans="1:7" x14ac:dyDescent="0.3">
      <c r="A252" s="4"/>
      <c r="B252" s="12" t="s">
        <v>420</v>
      </c>
      <c r="C252" s="21"/>
      <c r="D252" s="21"/>
      <c r="E252" s="21"/>
      <c r="F252" s="21"/>
      <c r="G252" s="21"/>
    </row>
    <row r="253" spans="1:7" ht="150.30000000000001" x14ac:dyDescent="0.3">
      <c r="A253" s="6"/>
      <c r="B253" s="14" t="s">
        <v>421</v>
      </c>
      <c r="C253" s="23"/>
      <c r="D253" s="23"/>
      <c r="E253" s="23"/>
      <c r="F253" s="23"/>
      <c r="G253" s="23"/>
    </row>
    <row r="254" spans="1:7" x14ac:dyDescent="0.3">
      <c r="A254" s="5"/>
      <c r="B254" s="15" t="s">
        <v>422</v>
      </c>
      <c r="C254" s="22"/>
      <c r="D254" s="22"/>
      <c r="E254" s="22"/>
      <c r="F254" s="22"/>
      <c r="G254" s="22"/>
    </row>
    <row r="255" spans="1:7" x14ac:dyDescent="0.3">
      <c r="A255" s="5" t="s">
        <v>423</v>
      </c>
      <c r="B255" s="16" t="s">
        <v>424</v>
      </c>
      <c r="C255" s="22"/>
      <c r="D255" s="22" t="s">
        <v>412</v>
      </c>
      <c r="E255" s="22"/>
      <c r="F255" s="22">
        <f>(0)</f>
        <v>0</v>
      </c>
      <c r="G255" s="22">
        <f>(C255 * E255 + C255 * E255 * F255)</f>
        <v>0</v>
      </c>
    </row>
    <row r="256" spans="1:7" ht="18.2" x14ac:dyDescent="0.3">
      <c r="A256" s="2"/>
      <c r="B256" s="10" t="s">
        <v>425</v>
      </c>
      <c r="C256" s="19"/>
      <c r="D256" s="19"/>
      <c r="E256" s="19"/>
      <c r="F256" s="19"/>
      <c r="G256" s="19"/>
    </row>
    <row r="257" spans="1:7" ht="15.65" x14ac:dyDescent="0.3">
      <c r="A257" s="3"/>
      <c r="B257" s="11" t="s">
        <v>426</v>
      </c>
      <c r="C257" s="20"/>
      <c r="D257" s="20"/>
      <c r="E257" s="20"/>
      <c r="F257" s="20"/>
      <c r="G257" s="20"/>
    </row>
    <row r="258" spans="1:7" x14ac:dyDescent="0.3">
      <c r="A258" s="4"/>
      <c r="B258" s="12" t="s">
        <v>427</v>
      </c>
      <c r="C258" s="21"/>
      <c r="D258" s="21"/>
      <c r="E258" s="21"/>
      <c r="F258" s="21"/>
      <c r="G258" s="21"/>
    </row>
    <row r="259" spans="1:7" x14ac:dyDescent="0.3">
      <c r="A259" s="6"/>
      <c r="B259" s="14" t="s">
        <v>428</v>
      </c>
      <c r="C259" s="23"/>
      <c r="D259" s="23"/>
      <c r="E259" s="23"/>
      <c r="F259" s="23"/>
      <c r="G259" s="23"/>
    </row>
    <row r="260" spans="1:7" ht="30.05" x14ac:dyDescent="0.3">
      <c r="A260" s="5" t="s">
        <v>429</v>
      </c>
      <c r="B260" s="15" t="s">
        <v>430</v>
      </c>
      <c r="C260" s="22"/>
      <c r="D260" s="22" t="s">
        <v>54</v>
      </c>
      <c r="E260" s="22"/>
      <c r="F260" s="22">
        <f>(0)</f>
        <v>0</v>
      </c>
      <c r="G260" s="22">
        <f>(C260 * E260 + C260 * E260 * F260)</f>
        <v>0</v>
      </c>
    </row>
    <row r="261" spans="1:7" x14ac:dyDescent="0.3">
      <c r="A261" s="4"/>
      <c r="B261" s="12" t="s">
        <v>431</v>
      </c>
      <c r="C261" s="21"/>
      <c r="D261" s="21"/>
      <c r="E261" s="21"/>
      <c r="F261" s="21"/>
      <c r="G261" s="21"/>
    </row>
    <row r="262" spans="1:7" ht="90.2" x14ac:dyDescent="0.3">
      <c r="A262" s="5" t="s">
        <v>432</v>
      </c>
      <c r="B262" s="13" t="s">
        <v>433</v>
      </c>
      <c r="C262" s="22"/>
      <c r="D262" s="22" t="s">
        <v>54</v>
      </c>
      <c r="E262" s="22"/>
      <c r="F262" s="22">
        <f>(0)</f>
        <v>0</v>
      </c>
      <c r="G262" s="22">
        <f>(C262 * E262 + C262 * E262 * F262)</f>
        <v>0</v>
      </c>
    </row>
    <row r="263" spans="1:7" ht="90.2" x14ac:dyDescent="0.3">
      <c r="A263" s="5" t="s">
        <v>434</v>
      </c>
      <c r="B263" s="13" t="s">
        <v>435</v>
      </c>
      <c r="C263" s="22"/>
      <c r="D263" s="22" t="s">
        <v>54</v>
      </c>
      <c r="E263" s="22"/>
      <c r="F263" s="22">
        <f>(0)</f>
        <v>0</v>
      </c>
      <c r="G263" s="22">
        <f>(C263 * E263 + C263 * E263 * F263)</f>
        <v>0</v>
      </c>
    </row>
    <row r="264" spans="1:7" x14ac:dyDescent="0.3">
      <c r="A264" s="4"/>
      <c r="B264" s="12" t="s">
        <v>436</v>
      </c>
      <c r="C264" s="21"/>
      <c r="D264" s="21"/>
      <c r="E264" s="21"/>
      <c r="F264" s="21"/>
      <c r="G264" s="21"/>
    </row>
    <row r="265" spans="1:7" ht="45.1" x14ac:dyDescent="0.3">
      <c r="A265" s="5" t="s">
        <v>437</v>
      </c>
      <c r="B265" s="13" t="s">
        <v>438</v>
      </c>
      <c r="C265" s="22"/>
      <c r="D265" s="22" t="s">
        <v>412</v>
      </c>
      <c r="E265" s="22"/>
      <c r="F265" s="22">
        <f>(0)</f>
        <v>0</v>
      </c>
      <c r="G265" s="22">
        <f>(C265 * E265 + C265 * E265 * F265)</f>
        <v>0</v>
      </c>
    </row>
    <row r="266" spans="1:7" x14ac:dyDescent="0.3">
      <c r="A266" s="5" t="s">
        <v>439</v>
      </c>
      <c r="B266" s="13" t="s">
        <v>440</v>
      </c>
      <c r="C266" s="22"/>
      <c r="D266" s="22"/>
      <c r="E266" s="22"/>
      <c r="F266" s="22">
        <f>(0)</f>
        <v>0</v>
      </c>
      <c r="G266" s="22">
        <f>(C266 * E266 + C266 * E266 * F266)</f>
        <v>0</v>
      </c>
    </row>
    <row r="267" spans="1:7" x14ac:dyDescent="0.3">
      <c r="A267" s="5" t="s">
        <v>441</v>
      </c>
      <c r="B267" s="13" t="s">
        <v>442</v>
      </c>
      <c r="C267" s="22"/>
      <c r="D267" s="22"/>
      <c r="E267" s="22"/>
      <c r="F267" s="22">
        <f>(0)</f>
        <v>0</v>
      </c>
      <c r="G267" s="22">
        <f>(C267 * E267 + C267 * E267 * F267)</f>
        <v>0</v>
      </c>
    </row>
    <row r="268" spans="1:7" ht="15.65" x14ac:dyDescent="0.3">
      <c r="A268" s="3"/>
      <c r="B268" s="11" t="s">
        <v>443</v>
      </c>
      <c r="C268" s="20"/>
      <c r="D268" s="20"/>
      <c r="E268" s="20"/>
      <c r="F268" s="20"/>
      <c r="G268" s="20"/>
    </row>
    <row r="269" spans="1:7" x14ac:dyDescent="0.3">
      <c r="A269" s="4"/>
      <c r="B269" s="12" t="s">
        <v>444</v>
      </c>
      <c r="C269" s="21"/>
      <c r="D269" s="21"/>
      <c r="E269" s="21"/>
      <c r="F269" s="21"/>
      <c r="G269" s="21"/>
    </row>
    <row r="270" spans="1:7" ht="30.05" x14ac:dyDescent="0.3">
      <c r="A270" s="6"/>
      <c r="B270" s="14" t="s">
        <v>445</v>
      </c>
      <c r="C270" s="23"/>
      <c r="D270" s="23"/>
      <c r="E270" s="23"/>
      <c r="F270" s="23"/>
      <c r="G270" s="23"/>
    </row>
    <row r="271" spans="1:7" x14ac:dyDescent="0.3">
      <c r="A271" s="5"/>
      <c r="B271" s="15" t="s">
        <v>446</v>
      </c>
      <c r="C271" s="22"/>
      <c r="D271" s="22"/>
      <c r="E271" s="22"/>
      <c r="F271" s="22"/>
      <c r="G271" s="22"/>
    </row>
    <row r="272" spans="1:7" x14ac:dyDescent="0.3">
      <c r="A272" s="5" t="s">
        <v>447</v>
      </c>
      <c r="B272" s="16" t="s">
        <v>448</v>
      </c>
      <c r="C272" s="22">
        <f>(48)*(1)*(1)*(1)*(1 + (0))</f>
        <v>48</v>
      </c>
      <c r="D272" s="22" t="s">
        <v>419</v>
      </c>
      <c r="E272" s="22"/>
      <c r="F272" s="22">
        <f>(0)</f>
        <v>0</v>
      </c>
      <c r="G272" s="22">
        <f>(C272 * E272 + C272 * E272 * F272)</f>
        <v>0</v>
      </c>
    </row>
    <row r="273" spans="1:7" x14ac:dyDescent="0.3">
      <c r="A273" s="5"/>
      <c r="B273" s="15" t="s">
        <v>449</v>
      </c>
      <c r="C273" s="22"/>
      <c r="D273" s="22"/>
      <c r="E273" s="22"/>
      <c r="F273" s="22"/>
      <c r="G273" s="22"/>
    </row>
    <row r="274" spans="1:7" x14ac:dyDescent="0.3">
      <c r="A274" s="5" t="s">
        <v>450</v>
      </c>
      <c r="B274" s="16" t="s">
        <v>451</v>
      </c>
      <c r="C274" s="22"/>
      <c r="D274" s="22" t="s">
        <v>54</v>
      </c>
      <c r="E274" s="22"/>
      <c r="F274" s="22">
        <f>(0)</f>
        <v>0</v>
      </c>
      <c r="G274" s="22">
        <f>(C274 * E274 + C274 * E274 * F274)</f>
        <v>0</v>
      </c>
    </row>
    <row r="275" spans="1:7" x14ac:dyDescent="0.3">
      <c r="A275" s="5"/>
      <c r="B275" s="15" t="s">
        <v>452</v>
      </c>
      <c r="C275" s="22"/>
      <c r="D275" s="22"/>
      <c r="E275" s="22"/>
      <c r="F275" s="22"/>
      <c r="G275" s="22"/>
    </row>
    <row r="276" spans="1:7" x14ac:dyDescent="0.3">
      <c r="A276" s="5" t="s">
        <v>453</v>
      </c>
      <c r="B276" s="16" t="s">
        <v>454</v>
      </c>
      <c r="C276" s="22"/>
      <c r="D276" s="22" t="s">
        <v>54</v>
      </c>
      <c r="E276" s="22"/>
      <c r="F276" s="22">
        <f>(0)</f>
        <v>0</v>
      </c>
      <c r="G276" s="22">
        <f>(C276 * E276 + C276 * E276 * F276)</f>
        <v>0</v>
      </c>
    </row>
    <row r="277" spans="1:7" x14ac:dyDescent="0.3">
      <c r="A277" s="5" t="s">
        <v>455</v>
      </c>
      <c r="B277" s="16" t="s">
        <v>456</v>
      </c>
      <c r="C277" s="22"/>
      <c r="D277" s="22" t="s">
        <v>54</v>
      </c>
      <c r="E277" s="22"/>
      <c r="F277" s="22">
        <f>(0)</f>
        <v>0</v>
      </c>
      <c r="G277" s="22">
        <f>(C277 * E277 + C277 * E277 * F277)</f>
        <v>0</v>
      </c>
    </row>
    <row r="278" spans="1:7" x14ac:dyDescent="0.3">
      <c r="A278" s="6"/>
      <c r="B278" s="14" t="s">
        <v>457</v>
      </c>
      <c r="C278" s="23"/>
      <c r="D278" s="23"/>
      <c r="E278" s="23"/>
      <c r="F278" s="23"/>
      <c r="G278" s="23"/>
    </row>
    <row r="279" spans="1:7" x14ac:dyDescent="0.3">
      <c r="A279" s="5" t="s">
        <v>458</v>
      </c>
      <c r="B279" s="15" t="s">
        <v>459</v>
      </c>
      <c r="C279" s="22"/>
      <c r="D279" s="22" t="s">
        <v>412</v>
      </c>
      <c r="E279" s="22"/>
      <c r="F279" s="22">
        <f>(0)</f>
        <v>0</v>
      </c>
      <c r="G279" s="22">
        <f>(C279 * E279 + C279 * E279 * F279)</f>
        <v>0</v>
      </c>
    </row>
    <row r="280" spans="1:7" x14ac:dyDescent="0.3">
      <c r="A280" s="5" t="s">
        <v>460</v>
      </c>
      <c r="B280" s="15" t="s">
        <v>461</v>
      </c>
      <c r="C280" s="22"/>
      <c r="D280" s="22" t="s">
        <v>412</v>
      </c>
      <c r="E280" s="22"/>
      <c r="F280" s="22">
        <f>(0)</f>
        <v>0</v>
      </c>
      <c r="G280" s="22">
        <f>(C280 * E280 + C280 * E280 * F280)</f>
        <v>0</v>
      </c>
    </row>
    <row r="281" spans="1:7" x14ac:dyDescent="0.3">
      <c r="A281" s="6"/>
      <c r="B281" s="14" t="s">
        <v>452</v>
      </c>
      <c r="C281" s="23"/>
      <c r="D281" s="23"/>
      <c r="E281" s="23"/>
      <c r="F281" s="23"/>
      <c r="G281" s="23"/>
    </row>
    <row r="282" spans="1:7" x14ac:dyDescent="0.3">
      <c r="A282" s="5"/>
      <c r="B282" s="15" t="s">
        <v>462</v>
      </c>
      <c r="C282" s="22"/>
      <c r="D282" s="22"/>
      <c r="E282" s="22"/>
      <c r="F282" s="22"/>
      <c r="G282" s="22"/>
    </row>
    <row r="283" spans="1:7" x14ac:dyDescent="0.3">
      <c r="A283" s="5" t="s">
        <v>463</v>
      </c>
      <c r="B283" s="16" t="s">
        <v>464</v>
      </c>
      <c r="C283" s="22"/>
      <c r="D283" s="22" t="s">
        <v>412</v>
      </c>
      <c r="E283" s="22"/>
      <c r="F283" s="22">
        <f>(0)</f>
        <v>0</v>
      </c>
      <c r="G283" s="22">
        <f>(C283 * E283 + C283 * E283 * F283)</f>
        <v>0</v>
      </c>
    </row>
    <row r="284" spans="1:7" x14ac:dyDescent="0.3">
      <c r="A284" s="5" t="s">
        <v>465</v>
      </c>
      <c r="B284" s="16" t="s">
        <v>466</v>
      </c>
      <c r="C284" s="22"/>
      <c r="D284" s="22" t="s">
        <v>412</v>
      </c>
      <c r="E284" s="22"/>
      <c r="F284" s="22">
        <f>(0)</f>
        <v>0</v>
      </c>
      <c r="G284" s="22">
        <f>(C284 * E284 + C284 * E284 * F284)</f>
        <v>0</v>
      </c>
    </row>
    <row r="285" spans="1:7" x14ac:dyDescent="0.3">
      <c r="A285" s="6"/>
      <c r="B285" s="14" t="s">
        <v>467</v>
      </c>
      <c r="C285" s="23"/>
      <c r="D285" s="23"/>
      <c r="E285" s="23"/>
      <c r="F285" s="23"/>
      <c r="G285" s="23"/>
    </row>
    <row r="286" spans="1:7" ht="30.05" x14ac:dyDescent="0.3">
      <c r="A286" s="5"/>
      <c r="B286" s="15" t="s">
        <v>468</v>
      </c>
      <c r="C286" s="22"/>
      <c r="D286" s="22"/>
      <c r="E286" s="22"/>
      <c r="F286" s="22"/>
      <c r="G286" s="22"/>
    </row>
    <row r="287" spans="1:7" x14ac:dyDescent="0.3">
      <c r="A287" s="5" t="s">
        <v>469</v>
      </c>
      <c r="B287" s="16" t="s">
        <v>470</v>
      </c>
      <c r="C287" s="22">
        <f>(48)*(1)*(1)*(1)*(1 + (0))</f>
        <v>48</v>
      </c>
      <c r="D287" s="22" t="s">
        <v>419</v>
      </c>
      <c r="E287" s="22"/>
      <c r="F287" s="22">
        <f>(0)</f>
        <v>0</v>
      </c>
      <c r="G287" s="22">
        <f>(C287 * E287 + C287 * E287 * F287)</f>
        <v>0</v>
      </c>
    </row>
    <row r="288" spans="1:7" x14ac:dyDescent="0.3">
      <c r="A288" s="6"/>
      <c r="B288" s="14" t="s">
        <v>471</v>
      </c>
      <c r="C288" s="23"/>
      <c r="D288" s="23"/>
      <c r="E288" s="23"/>
      <c r="F288" s="23"/>
      <c r="G288" s="23"/>
    </row>
    <row r="289" spans="1:7" x14ac:dyDescent="0.3">
      <c r="A289" s="5"/>
      <c r="B289" s="15" t="s">
        <v>472</v>
      </c>
      <c r="C289" s="22"/>
      <c r="D289" s="22"/>
      <c r="E289" s="22"/>
      <c r="F289" s="22"/>
      <c r="G289" s="22"/>
    </row>
    <row r="290" spans="1:7" x14ac:dyDescent="0.3">
      <c r="A290" s="5" t="s">
        <v>473</v>
      </c>
      <c r="B290" s="16" t="s">
        <v>474</v>
      </c>
      <c r="C290" s="22">
        <f>(48)*(1)*(1)*(1)*(1 + (0))</f>
        <v>48</v>
      </c>
      <c r="D290" s="22" t="s">
        <v>419</v>
      </c>
      <c r="E290" s="22"/>
      <c r="F290" s="22">
        <f>(0)</f>
        <v>0</v>
      </c>
      <c r="G290" s="22">
        <f>(C290 * E290 + C290 * E290 * F290)</f>
        <v>0</v>
      </c>
    </row>
    <row r="291" spans="1:7" x14ac:dyDescent="0.3">
      <c r="A291" s="5" t="s">
        <v>475</v>
      </c>
      <c r="B291" s="16" t="s">
        <v>476</v>
      </c>
      <c r="C291" s="22"/>
      <c r="D291" s="22" t="s">
        <v>54</v>
      </c>
      <c r="E291" s="22"/>
      <c r="F291" s="22">
        <f>(0)</f>
        <v>0</v>
      </c>
      <c r="G291" s="22">
        <f>(C291 * E291 + C291 * E291 * F291)</f>
        <v>0</v>
      </c>
    </row>
    <row r="292" spans="1:7" x14ac:dyDescent="0.3">
      <c r="A292" s="6"/>
      <c r="B292" s="14" t="s">
        <v>477</v>
      </c>
      <c r="C292" s="23"/>
      <c r="D292" s="23"/>
      <c r="E292" s="23"/>
      <c r="F292" s="23"/>
      <c r="G292" s="23"/>
    </row>
    <row r="293" spans="1:7" x14ac:dyDescent="0.3">
      <c r="A293" s="5" t="s">
        <v>478</v>
      </c>
      <c r="B293" s="15" t="s">
        <v>479</v>
      </c>
      <c r="C293" s="22">
        <f>(1)*(1)*(1)*(1)*(1 + (0))</f>
        <v>1</v>
      </c>
      <c r="D293" s="22" t="s">
        <v>480</v>
      </c>
      <c r="E293" s="22"/>
      <c r="F293" s="22">
        <f>(0)</f>
        <v>0</v>
      </c>
      <c r="G293" s="22">
        <f>(C293 * E293 + C293 * E293 * F293)</f>
        <v>0</v>
      </c>
    </row>
    <row r="294" spans="1:7" x14ac:dyDescent="0.3">
      <c r="A294" s="5" t="s">
        <v>481</v>
      </c>
      <c r="B294" s="15" t="s">
        <v>482</v>
      </c>
      <c r="C294" s="22">
        <f>(1)*(1)*(1)*(1)*(1 + (0))</f>
        <v>1</v>
      </c>
      <c r="D294" s="22" t="s">
        <v>480</v>
      </c>
      <c r="E294" s="22"/>
      <c r="F294" s="22">
        <f>(0)</f>
        <v>0</v>
      </c>
      <c r="G294" s="22">
        <f>(C294 * E294 + C294 * E294 * F294)</f>
        <v>0</v>
      </c>
    </row>
    <row r="295" spans="1:7" x14ac:dyDescent="0.3">
      <c r="A295" s="6"/>
      <c r="B295" s="14" t="s">
        <v>483</v>
      </c>
      <c r="C295" s="23"/>
      <c r="D295" s="23"/>
      <c r="E295" s="23"/>
      <c r="F295" s="23"/>
      <c r="G295" s="23"/>
    </row>
    <row r="296" spans="1:7" ht="30.05" x14ac:dyDescent="0.3">
      <c r="A296" s="5"/>
      <c r="B296" s="15" t="s">
        <v>484</v>
      </c>
      <c r="C296" s="22"/>
      <c r="D296" s="22"/>
      <c r="E296" s="22"/>
      <c r="F296" s="22"/>
      <c r="G296" s="22"/>
    </row>
    <row r="297" spans="1:7" x14ac:dyDescent="0.3">
      <c r="A297" s="5" t="s">
        <v>485</v>
      </c>
      <c r="B297" s="16" t="s">
        <v>486</v>
      </c>
      <c r="C297" s="22"/>
      <c r="D297" s="22" t="s">
        <v>54</v>
      </c>
      <c r="E297" s="22"/>
      <c r="F297" s="22">
        <f>(0)</f>
        <v>0</v>
      </c>
      <c r="G297" s="22">
        <f>(C297 * E297 + C297 * E297 * F297)</f>
        <v>0</v>
      </c>
    </row>
    <row r="298" spans="1:7" ht="15.65" x14ac:dyDescent="0.3">
      <c r="A298" s="3"/>
      <c r="B298" s="11" t="s">
        <v>487</v>
      </c>
      <c r="C298" s="20"/>
      <c r="D298" s="20"/>
      <c r="E298" s="20"/>
      <c r="F298" s="20"/>
      <c r="G298" s="20"/>
    </row>
    <row r="299" spans="1:7" x14ac:dyDescent="0.3">
      <c r="A299" s="4"/>
      <c r="B299" s="12" t="s">
        <v>444</v>
      </c>
      <c r="C299" s="21"/>
      <c r="D299" s="21"/>
      <c r="E299" s="21"/>
      <c r="F299" s="21"/>
      <c r="G299" s="21"/>
    </row>
    <row r="300" spans="1:7" ht="30.05" x14ac:dyDescent="0.3">
      <c r="A300" s="6"/>
      <c r="B300" s="14" t="s">
        <v>445</v>
      </c>
      <c r="C300" s="23"/>
      <c r="D300" s="23"/>
      <c r="E300" s="23"/>
      <c r="F300" s="23"/>
      <c r="G300" s="23"/>
    </row>
    <row r="301" spans="1:7" x14ac:dyDescent="0.3">
      <c r="A301" s="5"/>
      <c r="B301" s="15" t="s">
        <v>446</v>
      </c>
      <c r="C301" s="22"/>
      <c r="D301" s="22"/>
      <c r="E301" s="22"/>
      <c r="F301" s="22"/>
      <c r="G301" s="22"/>
    </row>
    <row r="302" spans="1:7" x14ac:dyDescent="0.3">
      <c r="A302" s="5" t="s">
        <v>488</v>
      </c>
      <c r="B302" s="16" t="s">
        <v>489</v>
      </c>
      <c r="C302" s="22">
        <f>(42)*(1)*(1)*(1)*(1 + (0))</f>
        <v>42</v>
      </c>
      <c r="D302" s="22" t="s">
        <v>419</v>
      </c>
      <c r="E302" s="22"/>
      <c r="F302" s="22">
        <f>(0)</f>
        <v>0</v>
      </c>
      <c r="G302" s="22">
        <f>(C302 * E302 + C302 * E302 * F302)</f>
        <v>0</v>
      </c>
    </row>
    <row r="303" spans="1:7" x14ac:dyDescent="0.3">
      <c r="A303" s="5"/>
      <c r="B303" s="15" t="s">
        <v>449</v>
      </c>
      <c r="C303" s="22"/>
      <c r="D303" s="22"/>
      <c r="E303" s="22"/>
      <c r="F303" s="22"/>
      <c r="G303" s="22"/>
    </row>
    <row r="304" spans="1:7" x14ac:dyDescent="0.3">
      <c r="A304" s="5" t="s">
        <v>490</v>
      </c>
      <c r="B304" s="16" t="s">
        <v>451</v>
      </c>
      <c r="C304" s="22">
        <f>(1)*(1)*(1)*(1)*(1 + (0))</f>
        <v>1</v>
      </c>
      <c r="D304" s="22" t="s">
        <v>419</v>
      </c>
      <c r="E304" s="22"/>
      <c r="F304" s="22">
        <f>(0)</f>
        <v>0</v>
      </c>
      <c r="G304" s="22">
        <f>(C304 * E304 + C304 * E304 * F304)</f>
        <v>0</v>
      </c>
    </row>
    <row r="305" spans="1:7" x14ac:dyDescent="0.3">
      <c r="A305" s="5"/>
      <c r="B305" s="15" t="s">
        <v>452</v>
      </c>
      <c r="C305" s="22"/>
      <c r="D305" s="22"/>
      <c r="E305" s="22"/>
      <c r="F305" s="22"/>
      <c r="G305" s="22"/>
    </row>
    <row r="306" spans="1:7" x14ac:dyDescent="0.3">
      <c r="A306" s="5" t="s">
        <v>491</v>
      </c>
      <c r="B306" s="16" t="s">
        <v>454</v>
      </c>
      <c r="C306" s="22"/>
      <c r="D306" s="22" t="s">
        <v>54</v>
      </c>
      <c r="E306" s="22"/>
      <c r="F306" s="22">
        <f>(0)</f>
        <v>0</v>
      </c>
      <c r="G306" s="22">
        <f>(C306 * E306 + C306 * E306 * F306)</f>
        <v>0</v>
      </c>
    </row>
    <row r="307" spans="1:7" x14ac:dyDescent="0.3">
      <c r="A307" s="5" t="s">
        <v>492</v>
      </c>
      <c r="B307" s="16" t="s">
        <v>456</v>
      </c>
      <c r="C307" s="22"/>
      <c r="D307" s="22" t="s">
        <v>54</v>
      </c>
      <c r="E307" s="22"/>
      <c r="F307" s="22">
        <f>(0)</f>
        <v>0</v>
      </c>
      <c r="G307" s="22">
        <f>(C307 * E307 + C307 * E307 * F307)</f>
        <v>0</v>
      </c>
    </row>
    <row r="308" spans="1:7" x14ac:dyDescent="0.3">
      <c r="A308" s="6"/>
      <c r="B308" s="14" t="s">
        <v>467</v>
      </c>
      <c r="C308" s="23"/>
      <c r="D308" s="23"/>
      <c r="E308" s="23"/>
      <c r="F308" s="23"/>
      <c r="G308" s="23"/>
    </row>
    <row r="309" spans="1:7" ht="30.05" x14ac:dyDescent="0.3">
      <c r="A309" s="5"/>
      <c r="B309" s="15" t="s">
        <v>493</v>
      </c>
      <c r="C309" s="22"/>
      <c r="D309" s="22"/>
      <c r="E309" s="22"/>
      <c r="F309" s="22"/>
      <c r="G309" s="22"/>
    </row>
    <row r="310" spans="1:7" x14ac:dyDescent="0.3">
      <c r="A310" s="5" t="s">
        <v>494</v>
      </c>
      <c r="B310" s="16" t="s">
        <v>495</v>
      </c>
      <c r="C310" s="22">
        <f>(42)*(1)*(1)*(1)*(1 + (0))</f>
        <v>42</v>
      </c>
      <c r="D310" s="22" t="s">
        <v>419</v>
      </c>
      <c r="E310" s="22"/>
      <c r="F310" s="22">
        <f>(0)</f>
        <v>0</v>
      </c>
      <c r="G310" s="22">
        <f>(C310 * E310 + C310 * E310 * F310)</f>
        <v>0</v>
      </c>
    </row>
    <row r="311" spans="1:7" x14ac:dyDescent="0.3">
      <c r="A311" s="5"/>
      <c r="B311" s="15" t="s">
        <v>496</v>
      </c>
      <c r="C311" s="22"/>
      <c r="D311" s="22"/>
      <c r="E311" s="22"/>
      <c r="F311" s="22"/>
      <c r="G311" s="22"/>
    </row>
    <row r="312" spans="1:7" x14ac:dyDescent="0.3">
      <c r="A312" s="5"/>
      <c r="B312" s="16" t="s">
        <v>497</v>
      </c>
      <c r="C312" s="22"/>
      <c r="D312" s="22"/>
      <c r="E312" s="22"/>
      <c r="F312" s="22"/>
      <c r="G312" s="22"/>
    </row>
    <row r="313" spans="1:7" x14ac:dyDescent="0.3">
      <c r="A313" s="5" t="s">
        <v>498</v>
      </c>
      <c r="B313" s="17" t="s">
        <v>499</v>
      </c>
      <c r="C313" s="22">
        <f>(42)*(1)*(1)*(1)*(1 + (0))</f>
        <v>42</v>
      </c>
      <c r="D313" s="22" t="s">
        <v>419</v>
      </c>
      <c r="E313" s="22"/>
      <c r="F313" s="22">
        <f>(0)</f>
        <v>0</v>
      </c>
      <c r="G313" s="22">
        <f>(C313 * E313 + C313 * E313 * F313)</f>
        <v>0</v>
      </c>
    </row>
    <row r="314" spans="1:7" x14ac:dyDescent="0.3">
      <c r="A314" s="6"/>
      <c r="B314" s="14" t="s">
        <v>500</v>
      </c>
      <c r="C314" s="23"/>
      <c r="D314" s="23"/>
      <c r="E314" s="23"/>
      <c r="F314" s="23"/>
      <c r="G314" s="23"/>
    </row>
    <row r="315" spans="1:7" ht="90.2" x14ac:dyDescent="0.3">
      <c r="A315" s="5"/>
      <c r="B315" s="15" t="s">
        <v>501</v>
      </c>
      <c r="C315" s="22"/>
      <c r="D315" s="22"/>
      <c r="E315" s="22"/>
      <c r="F315" s="22"/>
      <c r="G315" s="22"/>
    </row>
    <row r="316" spans="1:7" x14ac:dyDescent="0.3">
      <c r="A316" s="5" t="s">
        <v>502</v>
      </c>
      <c r="B316" s="16" t="s">
        <v>503</v>
      </c>
      <c r="C316" s="22">
        <f>(42)*(1)*(1)*(1)*(1 + (0))</f>
        <v>42</v>
      </c>
      <c r="D316" s="22" t="s">
        <v>419</v>
      </c>
      <c r="E316" s="22"/>
      <c r="F316" s="22">
        <f>(0)</f>
        <v>0</v>
      </c>
      <c r="G316" s="22">
        <f>(C316 * E316 + C316 * E316 * F316)</f>
        <v>0</v>
      </c>
    </row>
    <row r="317" spans="1:7" x14ac:dyDescent="0.3">
      <c r="A317" s="5"/>
      <c r="B317" s="15" t="s">
        <v>477</v>
      </c>
      <c r="C317" s="22"/>
      <c r="D317" s="22"/>
      <c r="E317" s="22"/>
      <c r="F317" s="22"/>
      <c r="G317" s="22"/>
    </row>
    <row r="318" spans="1:7" x14ac:dyDescent="0.3">
      <c r="A318" s="5" t="s">
        <v>504</v>
      </c>
      <c r="B318" s="16" t="s">
        <v>479</v>
      </c>
      <c r="C318" s="22">
        <f>(1)*(1)*(1)*(1)*(1 + (0))</f>
        <v>1</v>
      </c>
      <c r="D318" s="22" t="s">
        <v>480</v>
      </c>
      <c r="E318" s="22"/>
      <c r="F318" s="22">
        <f>(0)</f>
        <v>0</v>
      </c>
      <c r="G318" s="22">
        <f>(C318 * E318 + C318 * E318 * F318)</f>
        <v>0</v>
      </c>
    </row>
    <row r="319" spans="1:7" x14ac:dyDescent="0.3">
      <c r="A319" s="5" t="s">
        <v>505</v>
      </c>
      <c r="B319" s="16" t="s">
        <v>506</v>
      </c>
      <c r="C319" s="22">
        <f>(1)*(1)*(1)*(1)*(1 + (0))</f>
        <v>1</v>
      </c>
      <c r="D319" s="22" t="s">
        <v>480</v>
      </c>
      <c r="E319" s="22"/>
      <c r="F319" s="22">
        <f>(0)</f>
        <v>0</v>
      </c>
      <c r="G319" s="22">
        <f>(C319 * E319 + C319 * E319 * F319)</f>
        <v>0</v>
      </c>
    </row>
    <row r="320" spans="1:7" x14ac:dyDescent="0.3">
      <c r="A320" s="6"/>
      <c r="B320" s="14" t="s">
        <v>483</v>
      </c>
      <c r="C320" s="23"/>
      <c r="D320" s="23"/>
      <c r="E320" s="23"/>
      <c r="F320" s="23"/>
      <c r="G320" s="23"/>
    </row>
    <row r="321" spans="1:7" ht="30.05" x14ac:dyDescent="0.3">
      <c r="A321" s="5"/>
      <c r="B321" s="15" t="s">
        <v>484</v>
      </c>
      <c r="C321" s="22"/>
      <c r="D321" s="22"/>
      <c r="E321" s="22"/>
      <c r="F321" s="22"/>
      <c r="G321" s="22"/>
    </row>
    <row r="322" spans="1:7" x14ac:dyDescent="0.3">
      <c r="A322" s="5" t="s">
        <v>507</v>
      </c>
      <c r="B322" s="16" t="s">
        <v>486</v>
      </c>
      <c r="C322" s="22"/>
      <c r="D322" s="22" t="s">
        <v>54</v>
      </c>
      <c r="E322" s="22"/>
      <c r="F322" s="22">
        <f>(0)</f>
        <v>0</v>
      </c>
      <c r="G322" s="22">
        <f>(C322 * E322 + C322 * E322 * F322)</f>
        <v>0</v>
      </c>
    </row>
    <row r="323" spans="1:7" ht="15.65" x14ac:dyDescent="0.3">
      <c r="A323" s="3"/>
      <c r="B323" s="11" t="s">
        <v>508</v>
      </c>
      <c r="C323" s="20"/>
      <c r="D323" s="20"/>
      <c r="E323" s="20"/>
      <c r="F323" s="20"/>
      <c r="G323" s="20"/>
    </row>
    <row r="324" spans="1:7" x14ac:dyDescent="0.3">
      <c r="A324" s="4"/>
      <c r="B324" s="12" t="s">
        <v>403</v>
      </c>
      <c r="C324" s="21"/>
      <c r="D324" s="21"/>
      <c r="E324" s="21"/>
      <c r="F324" s="21"/>
      <c r="G324" s="21"/>
    </row>
    <row r="325" spans="1:7" x14ac:dyDescent="0.3">
      <c r="A325" s="6"/>
      <c r="B325" s="14" t="s">
        <v>404</v>
      </c>
      <c r="C325" s="23"/>
      <c r="D325" s="23"/>
      <c r="E325" s="23"/>
      <c r="F325" s="23"/>
      <c r="G325" s="23"/>
    </row>
    <row r="326" spans="1:7" x14ac:dyDescent="0.3">
      <c r="A326" s="5"/>
      <c r="B326" s="15" t="s">
        <v>509</v>
      </c>
      <c r="C326" s="22"/>
      <c r="D326" s="22"/>
      <c r="E326" s="22"/>
      <c r="F326" s="22"/>
      <c r="G326" s="22"/>
    </row>
    <row r="327" spans="1:7" x14ac:dyDescent="0.3">
      <c r="A327" s="5" t="s">
        <v>510</v>
      </c>
      <c r="B327" s="16" t="s">
        <v>511</v>
      </c>
      <c r="C327" s="22">
        <f>(188)*(1)*(1)*(1)*(1 + (0))</f>
        <v>188</v>
      </c>
      <c r="D327" s="22" t="s">
        <v>512</v>
      </c>
      <c r="E327" s="22"/>
      <c r="F327" s="22">
        <f>(0)</f>
        <v>0</v>
      </c>
      <c r="G327" s="22">
        <f>(C327 * E327 + C327 * E327 * F327)</f>
        <v>0</v>
      </c>
    </row>
    <row r="328" spans="1:7" ht="45.1" x14ac:dyDescent="0.3">
      <c r="A328" s="6"/>
      <c r="B328" s="14" t="s">
        <v>513</v>
      </c>
      <c r="C328" s="23"/>
      <c r="D328" s="23"/>
      <c r="E328" s="23"/>
      <c r="F328" s="23"/>
      <c r="G328" s="23"/>
    </row>
    <row r="329" spans="1:7" x14ac:dyDescent="0.3">
      <c r="A329" s="5"/>
      <c r="B329" s="15" t="s">
        <v>514</v>
      </c>
      <c r="C329" s="22"/>
      <c r="D329" s="22"/>
      <c r="E329" s="22"/>
      <c r="F329" s="22"/>
      <c r="G329" s="22"/>
    </row>
    <row r="330" spans="1:7" x14ac:dyDescent="0.3">
      <c r="A330" s="5" t="s">
        <v>515</v>
      </c>
      <c r="B330" s="16" t="s">
        <v>516</v>
      </c>
      <c r="C330" s="22">
        <f>(19)*(1)*(1)*(1)*(1 + (0))</f>
        <v>19</v>
      </c>
      <c r="D330" s="22" t="s">
        <v>512</v>
      </c>
      <c r="E330" s="22"/>
      <c r="F330" s="22">
        <f>(0)</f>
        <v>0</v>
      </c>
      <c r="G330" s="22">
        <f>(C330 * E330 + C330 * E330 * F330)</f>
        <v>0</v>
      </c>
    </row>
    <row r="331" spans="1:7" ht="30.05" x14ac:dyDescent="0.3">
      <c r="A331" s="6"/>
      <c r="B331" s="14" t="s">
        <v>517</v>
      </c>
      <c r="C331" s="23"/>
      <c r="D331" s="23"/>
      <c r="E331" s="23"/>
      <c r="F331" s="23"/>
      <c r="G331" s="23"/>
    </row>
    <row r="332" spans="1:7" x14ac:dyDescent="0.3">
      <c r="A332" s="5"/>
      <c r="B332" s="15" t="s">
        <v>518</v>
      </c>
      <c r="C332" s="22"/>
      <c r="D332" s="22"/>
      <c r="E332" s="22"/>
      <c r="F332" s="22"/>
      <c r="G332" s="22"/>
    </row>
    <row r="333" spans="1:7" x14ac:dyDescent="0.3">
      <c r="A333" s="5" t="s">
        <v>519</v>
      </c>
      <c r="B333" s="16" t="s">
        <v>520</v>
      </c>
      <c r="C333" s="22">
        <f>(19)*(1)*(1)*(1)*(1 + (0))</f>
        <v>19</v>
      </c>
      <c r="D333" s="22" t="s">
        <v>512</v>
      </c>
      <c r="E333" s="22"/>
      <c r="F333" s="22">
        <f>(0)</f>
        <v>0</v>
      </c>
      <c r="G333" s="22">
        <f>(C333 * E333 + C333 * E333 * F333)</f>
        <v>0</v>
      </c>
    </row>
    <row r="334" spans="1:7" ht="30.05" x14ac:dyDescent="0.3">
      <c r="A334" s="4"/>
      <c r="B334" s="12" t="s">
        <v>521</v>
      </c>
      <c r="C334" s="21"/>
      <c r="D334" s="21"/>
      <c r="E334" s="21"/>
      <c r="F334" s="21"/>
      <c r="G334" s="21"/>
    </row>
    <row r="335" spans="1:7" ht="75.150000000000006" x14ac:dyDescent="0.3">
      <c r="A335" s="6"/>
      <c r="B335" s="14" t="s">
        <v>522</v>
      </c>
      <c r="C335" s="23"/>
      <c r="D335" s="23"/>
      <c r="E335" s="23"/>
      <c r="F335" s="23"/>
      <c r="G335" s="23"/>
    </row>
    <row r="336" spans="1:7" x14ac:dyDescent="0.3">
      <c r="A336" s="5"/>
      <c r="B336" s="15" t="s">
        <v>523</v>
      </c>
      <c r="C336" s="22"/>
      <c r="D336" s="22"/>
      <c r="E336" s="22"/>
      <c r="F336" s="22"/>
      <c r="G336" s="22"/>
    </row>
    <row r="337" spans="1:7" x14ac:dyDescent="0.3">
      <c r="A337" s="5" t="s">
        <v>524</v>
      </c>
      <c r="B337" s="16" t="s">
        <v>525</v>
      </c>
      <c r="C337" s="22">
        <f>(42)*(1)*(1)*(1)*(1 + (0))</f>
        <v>42</v>
      </c>
      <c r="D337" s="22" t="s">
        <v>419</v>
      </c>
      <c r="E337" s="22"/>
      <c r="F337" s="22">
        <f>(0)</f>
        <v>0</v>
      </c>
      <c r="G337" s="22">
        <f>(C337 * E337 + C337 * E337 * F337)</f>
        <v>0</v>
      </c>
    </row>
    <row r="338" spans="1:7" x14ac:dyDescent="0.3">
      <c r="A338" s="5" t="s">
        <v>526</v>
      </c>
      <c r="B338" s="16" t="s">
        <v>527</v>
      </c>
      <c r="C338" s="22">
        <f>(123)*(1)*(1)*(1)*(1 + (0))</f>
        <v>123</v>
      </c>
      <c r="D338" s="22" t="s">
        <v>528</v>
      </c>
      <c r="E338" s="22"/>
      <c r="F338" s="22">
        <f>(0)</f>
        <v>0</v>
      </c>
      <c r="G338" s="22">
        <f>(C338 * E338 + C338 * E338 * F338)</f>
        <v>0</v>
      </c>
    </row>
    <row r="339" spans="1:7" ht="15.65" x14ac:dyDescent="0.3">
      <c r="A339" s="3"/>
      <c r="B339" s="11" t="s">
        <v>529</v>
      </c>
      <c r="C339" s="20"/>
      <c r="D339" s="20"/>
      <c r="E339" s="20"/>
      <c r="F339" s="20"/>
      <c r="G339" s="20"/>
    </row>
    <row r="340" spans="1:7" x14ac:dyDescent="0.3">
      <c r="A340" s="4"/>
      <c r="B340" s="12" t="s">
        <v>444</v>
      </c>
      <c r="C340" s="21"/>
      <c r="D340" s="21"/>
      <c r="E340" s="21"/>
      <c r="F340" s="21"/>
      <c r="G340" s="21"/>
    </row>
    <row r="341" spans="1:7" x14ac:dyDescent="0.3">
      <c r="A341" s="6"/>
      <c r="B341" s="14" t="s">
        <v>530</v>
      </c>
      <c r="C341" s="23"/>
      <c r="D341" s="23"/>
      <c r="E341" s="23"/>
      <c r="F341" s="23"/>
      <c r="G341" s="23"/>
    </row>
    <row r="342" spans="1:7" x14ac:dyDescent="0.3">
      <c r="A342" s="5"/>
      <c r="B342" s="15" t="s">
        <v>531</v>
      </c>
      <c r="C342" s="22"/>
      <c r="D342" s="22"/>
      <c r="E342" s="22"/>
      <c r="F342" s="22"/>
      <c r="G342" s="22"/>
    </row>
    <row r="343" spans="1:7" ht="105.2" x14ac:dyDescent="0.3">
      <c r="A343" s="5" t="s">
        <v>532</v>
      </c>
      <c r="B343" s="16" t="s">
        <v>533</v>
      </c>
      <c r="C343" s="22">
        <f>(1)*(1)*(1)*(1)*(1 + (0))</f>
        <v>1</v>
      </c>
      <c r="D343" s="22" t="s">
        <v>54</v>
      </c>
      <c r="E343" s="22"/>
      <c r="F343" s="22">
        <f>(0)</f>
        <v>0</v>
      </c>
      <c r="G343" s="22">
        <f>(C343 * E343 + C343 * E343 * F343)</f>
        <v>0</v>
      </c>
    </row>
    <row r="344" spans="1:7" x14ac:dyDescent="0.3">
      <c r="A344" s="5"/>
      <c r="B344" s="15" t="s">
        <v>534</v>
      </c>
      <c r="C344" s="22"/>
      <c r="D344" s="22"/>
      <c r="E344" s="22"/>
      <c r="F344" s="22"/>
      <c r="G344" s="22"/>
    </row>
    <row r="345" spans="1:7" x14ac:dyDescent="0.3">
      <c r="A345" s="5"/>
      <c r="B345" s="16" t="s">
        <v>535</v>
      </c>
      <c r="C345" s="22"/>
      <c r="D345" s="22"/>
      <c r="E345" s="22"/>
      <c r="F345" s="22"/>
      <c r="G345" s="22"/>
    </row>
    <row r="346" spans="1:7" x14ac:dyDescent="0.3">
      <c r="A346" s="5" t="s">
        <v>536</v>
      </c>
      <c r="B346" s="17" t="s">
        <v>537</v>
      </c>
      <c r="C346" s="22">
        <f>(1)*(1)*(1)*(1)*(1 + (0))</f>
        <v>1</v>
      </c>
      <c r="D346" s="22" t="s">
        <v>480</v>
      </c>
      <c r="E346" s="22"/>
      <c r="F346" s="22">
        <f>(0)</f>
        <v>0</v>
      </c>
      <c r="G346" s="22">
        <f>(C346 * E346 + C346 * E346 * F346)</f>
        <v>0</v>
      </c>
    </row>
    <row r="347" spans="1:7" x14ac:dyDescent="0.3">
      <c r="A347" s="5"/>
      <c r="B347" s="16" t="s">
        <v>538</v>
      </c>
      <c r="C347" s="22"/>
      <c r="D347" s="22"/>
      <c r="E347" s="22"/>
      <c r="F347" s="22"/>
      <c r="G347" s="22"/>
    </row>
    <row r="348" spans="1:7" x14ac:dyDescent="0.3">
      <c r="A348" s="5" t="s">
        <v>539</v>
      </c>
      <c r="B348" s="17" t="s">
        <v>540</v>
      </c>
      <c r="C348" s="22">
        <f>(1)*(1)*(1)*(1)*(1 + (0))</f>
        <v>1</v>
      </c>
      <c r="D348" s="22" t="s">
        <v>480</v>
      </c>
      <c r="E348" s="22"/>
      <c r="F348" s="22">
        <f>(0)</f>
        <v>0</v>
      </c>
      <c r="G348" s="22">
        <f>(C348 * E348 + C348 * E348 * F348)</f>
        <v>0</v>
      </c>
    </row>
    <row r="349" spans="1:7" x14ac:dyDescent="0.3">
      <c r="A349" s="5"/>
      <c r="B349" s="15" t="s">
        <v>541</v>
      </c>
      <c r="C349" s="22"/>
      <c r="D349" s="22"/>
      <c r="E349" s="22"/>
      <c r="F349" s="22"/>
      <c r="G349" s="22"/>
    </row>
    <row r="350" spans="1:7" ht="30.05" x14ac:dyDescent="0.3">
      <c r="A350" s="5" t="s">
        <v>542</v>
      </c>
      <c r="B350" s="16" t="s">
        <v>543</v>
      </c>
      <c r="C350" s="22">
        <f>(1)*(1)*(1)*(1)*(1 + (0))</f>
        <v>1</v>
      </c>
      <c r="D350" s="22" t="s">
        <v>54</v>
      </c>
      <c r="E350" s="22"/>
      <c r="F350" s="22">
        <f>(0)</f>
        <v>0</v>
      </c>
      <c r="G350" s="22">
        <f>(C350 * E350 + C350 * E350 * F350)</f>
        <v>0</v>
      </c>
    </row>
    <row r="351" spans="1:7" x14ac:dyDescent="0.3">
      <c r="A351" s="5"/>
      <c r="B351" s="15" t="s">
        <v>477</v>
      </c>
      <c r="C351" s="22"/>
      <c r="D351" s="22"/>
      <c r="E351" s="22"/>
      <c r="F351" s="22"/>
      <c r="G351" s="22"/>
    </row>
    <row r="352" spans="1:7" ht="30.05" x14ac:dyDescent="0.3">
      <c r="A352" s="5" t="s">
        <v>544</v>
      </c>
      <c r="B352" s="16" t="s">
        <v>545</v>
      </c>
      <c r="C352" s="22">
        <f>(1)*(1)*(1)*(1)*(1 + (0))</f>
        <v>1</v>
      </c>
      <c r="D352" s="22" t="s">
        <v>54</v>
      </c>
      <c r="E352" s="22"/>
      <c r="F352" s="22">
        <f>(0)</f>
        <v>0</v>
      </c>
      <c r="G352" s="22">
        <f>(C352 * E352 + C352 * E352 * F352)</f>
        <v>0</v>
      </c>
    </row>
    <row r="353" spans="1:7" x14ac:dyDescent="0.3">
      <c r="A353" s="6"/>
      <c r="B353" s="14" t="s">
        <v>483</v>
      </c>
      <c r="C353" s="23"/>
      <c r="D353" s="23"/>
      <c r="E353" s="23"/>
      <c r="F353" s="23"/>
      <c r="G353" s="23"/>
    </row>
    <row r="354" spans="1:7" ht="30.05" x14ac:dyDescent="0.3">
      <c r="A354" s="5"/>
      <c r="B354" s="15" t="s">
        <v>546</v>
      </c>
      <c r="C354" s="22"/>
      <c r="D354" s="22"/>
      <c r="E354" s="22"/>
      <c r="F354" s="22"/>
      <c r="G354" s="22"/>
    </row>
    <row r="355" spans="1:7" x14ac:dyDescent="0.3">
      <c r="A355" s="5" t="s">
        <v>547</v>
      </c>
      <c r="B355" s="16" t="s">
        <v>486</v>
      </c>
      <c r="C355" s="22">
        <f>(1)*(1)*(1)*(1)*(1 + (0))</f>
        <v>1</v>
      </c>
      <c r="D355" s="22" t="s">
        <v>54</v>
      </c>
      <c r="E355" s="22"/>
      <c r="F355" s="22">
        <f>(0)</f>
        <v>0</v>
      </c>
      <c r="G355" s="22">
        <f>(C355 * E355 + C355 * E355 * F355)</f>
        <v>0</v>
      </c>
    </row>
    <row r="356" spans="1:7" ht="15.65" x14ac:dyDescent="0.3">
      <c r="A356" s="3"/>
      <c r="B356" s="11" t="s">
        <v>548</v>
      </c>
      <c r="C356" s="20"/>
      <c r="D356" s="20"/>
      <c r="E356" s="20"/>
      <c r="F356" s="20"/>
      <c r="G356" s="20"/>
    </row>
    <row r="357" spans="1:7" x14ac:dyDescent="0.3">
      <c r="A357" s="4"/>
      <c r="B357" s="12" t="s">
        <v>403</v>
      </c>
      <c r="C357" s="21"/>
      <c r="D357" s="21"/>
      <c r="E357" s="21"/>
      <c r="F357" s="21"/>
      <c r="G357" s="21"/>
    </row>
    <row r="358" spans="1:7" x14ac:dyDescent="0.3">
      <c r="A358" s="6"/>
      <c r="B358" s="14" t="s">
        <v>404</v>
      </c>
      <c r="C358" s="23"/>
      <c r="D358" s="23"/>
      <c r="E358" s="23"/>
      <c r="F358" s="23"/>
      <c r="G358" s="23"/>
    </row>
    <row r="359" spans="1:7" x14ac:dyDescent="0.3">
      <c r="A359" s="5"/>
      <c r="B359" s="15" t="s">
        <v>509</v>
      </c>
      <c r="C359" s="22"/>
      <c r="D359" s="22"/>
      <c r="E359" s="22"/>
      <c r="F359" s="22"/>
      <c r="G359" s="22"/>
    </row>
    <row r="360" spans="1:7" x14ac:dyDescent="0.3">
      <c r="A360" s="5" t="s">
        <v>549</v>
      </c>
      <c r="B360" s="16" t="s">
        <v>511</v>
      </c>
      <c r="C360" s="22">
        <f>(495)*(1)*(1)*(1)*(1 + (0))</f>
        <v>495</v>
      </c>
      <c r="D360" s="22" t="s">
        <v>512</v>
      </c>
      <c r="E360" s="22"/>
      <c r="F360" s="22">
        <f>(0)</f>
        <v>0</v>
      </c>
      <c r="G360" s="22">
        <f>(C360 * E360 + C360 * E360 * F360)</f>
        <v>0</v>
      </c>
    </row>
    <row r="361" spans="1:7" ht="45.1" x14ac:dyDescent="0.3">
      <c r="A361" s="6"/>
      <c r="B361" s="14" t="s">
        <v>513</v>
      </c>
      <c r="C361" s="23"/>
      <c r="D361" s="23"/>
      <c r="E361" s="23"/>
      <c r="F361" s="23"/>
      <c r="G361" s="23"/>
    </row>
    <row r="362" spans="1:7" x14ac:dyDescent="0.3">
      <c r="A362" s="5"/>
      <c r="B362" s="15" t="s">
        <v>514</v>
      </c>
      <c r="C362" s="22"/>
      <c r="D362" s="22"/>
      <c r="E362" s="22"/>
      <c r="F362" s="22"/>
      <c r="G362" s="22"/>
    </row>
    <row r="363" spans="1:7" x14ac:dyDescent="0.3">
      <c r="A363" s="5" t="s">
        <v>550</v>
      </c>
      <c r="B363" s="16" t="s">
        <v>516</v>
      </c>
      <c r="C363" s="22">
        <f>(347)*(1)*(1)*(1)*(1 + (0))</f>
        <v>347</v>
      </c>
      <c r="D363" s="22" t="s">
        <v>512</v>
      </c>
      <c r="E363" s="22"/>
      <c r="F363" s="22">
        <f>(0)</f>
        <v>0</v>
      </c>
      <c r="G363" s="22">
        <f>(C363 * E363 + C363 * E363 * F363)</f>
        <v>0</v>
      </c>
    </row>
    <row r="364" spans="1:7" ht="30.05" x14ac:dyDescent="0.3">
      <c r="A364" s="6"/>
      <c r="B364" s="14" t="s">
        <v>517</v>
      </c>
      <c r="C364" s="23"/>
      <c r="D364" s="23"/>
      <c r="E364" s="23"/>
      <c r="F364" s="23"/>
      <c r="G364" s="23"/>
    </row>
    <row r="365" spans="1:7" x14ac:dyDescent="0.3">
      <c r="A365" s="5"/>
      <c r="B365" s="15" t="s">
        <v>518</v>
      </c>
      <c r="C365" s="22"/>
      <c r="D365" s="22"/>
      <c r="E365" s="22"/>
      <c r="F365" s="22"/>
      <c r="G365" s="22"/>
    </row>
    <row r="366" spans="1:7" x14ac:dyDescent="0.3">
      <c r="A366" s="5" t="s">
        <v>551</v>
      </c>
      <c r="B366" s="16" t="s">
        <v>552</v>
      </c>
      <c r="C366" s="22">
        <f>(297)*(1)*(1)*(1)*(1 + (0))</f>
        <v>297</v>
      </c>
      <c r="D366" s="22" t="s">
        <v>512</v>
      </c>
      <c r="E366" s="22"/>
      <c r="F366" s="22">
        <f>(0)</f>
        <v>0</v>
      </c>
      <c r="G366" s="22">
        <f>(C366 * E366 + C366 * E366 * F366)</f>
        <v>0</v>
      </c>
    </row>
    <row r="367" spans="1:7" ht="30.05" x14ac:dyDescent="0.3">
      <c r="A367" s="4"/>
      <c r="B367" s="12" t="s">
        <v>521</v>
      </c>
      <c r="C367" s="21"/>
      <c r="D367" s="21"/>
      <c r="E367" s="21"/>
      <c r="F367" s="21"/>
      <c r="G367" s="21"/>
    </row>
    <row r="368" spans="1:7" ht="75.150000000000006" x14ac:dyDescent="0.3">
      <c r="A368" s="6"/>
      <c r="B368" s="14" t="s">
        <v>553</v>
      </c>
      <c r="C368" s="23"/>
      <c r="D368" s="23"/>
      <c r="E368" s="23"/>
      <c r="F368" s="23"/>
      <c r="G368" s="23"/>
    </row>
    <row r="369" spans="1:7" x14ac:dyDescent="0.3">
      <c r="A369" s="5"/>
      <c r="B369" s="15" t="s">
        <v>523</v>
      </c>
      <c r="C369" s="22"/>
      <c r="D369" s="22"/>
      <c r="E369" s="22"/>
      <c r="F369" s="22"/>
      <c r="G369" s="22"/>
    </row>
    <row r="370" spans="1:7" x14ac:dyDescent="0.3">
      <c r="A370" s="5" t="s">
        <v>554</v>
      </c>
      <c r="B370" s="16" t="s">
        <v>525</v>
      </c>
      <c r="C370" s="22">
        <f>(292)*(1)*(1)*(1)*(1 + (0))</f>
        <v>292</v>
      </c>
      <c r="D370" s="22" t="s">
        <v>419</v>
      </c>
      <c r="E370" s="22"/>
      <c r="F370" s="22">
        <f>(0)</f>
        <v>0</v>
      </c>
      <c r="G370" s="22">
        <f>(C370 * E370 + C370 * E370 * F370)</f>
        <v>0</v>
      </c>
    </row>
    <row r="371" spans="1:7" x14ac:dyDescent="0.3">
      <c r="A371" s="5" t="s">
        <v>555</v>
      </c>
      <c r="B371" s="16" t="s">
        <v>556</v>
      </c>
      <c r="C371" s="22">
        <f>(990)*(1)*(1)*(1)*(1 + (0))</f>
        <v>990</v>
      </c>
      <c r="D371" s="22" t="s">
        <v>528</v>
      </c>
      <c r="E371" s="22"/>
      <c r="F371" s="22">
        <f>(0)</f>
        <v>0</v>
      </c>
      <c r="G371" s="22">
        <f>(C371 * E371 + C371 * E371 * F371)</f>
        <v>0</v>
      </c>
    </row>
    <row r="372" spans="1:7" x14ac:dyDescent="0.3">
      <c r="A372" s="4"/>
      <c r="B372" s="12" t="s">
        <v>557</v>
      </c>
      <c r="C372" s="21"/>
      <c r="D372" s="21"/>
      <c r="E372" s="21"/>
      <c r="F372" s="21"/>
      <c r="G372" s="21"/>
    </row>
    <row r="373" spans="1:7" x14ac:dyDescent="0.3">
      <c r="A373" s="6"/>
      <c r="B373" s="14" t="s">
        <v>558</v>
      </c>
      <c r="C373" s="23"/>
      <c r="D373" s="23"/>
      <c r="E373" s="23"/>
      <c r="F373" s="23"/>
      <c r="G373" s="23"/>
    </row>
    <row r="374" spans="1:7" ht="75.150000000000006" x14ac:dyDescent="0.3">
      <c r="A374" s="5"/>
      <c r="B374" s="15" t="s">
        <v>559</v>
      </c>
      <c r="C374" s="22"/>
      <c r="D374" s="22"/>
      <c r="E374" s="22"/>
      <c r="F374" s="22"/>
      <c r="G374" s="22"/>
    </row>
    <row r="375" spans="1:7" x14ac:dyDescent="0.3">
      <c r="A375" s="5" t="s">
        <v>560</v>
      </c>
      <c r="B375" s="16" t="s">
        <v>561</v>
      </c>
      <c r="C375" s="22">
        <f>(292)*(1)*(1)*(1)*(1 + (0))</f>
        <v>292</v>
      </c>
      <c r="D375" s="22" t="s">
        <v>419</v>
      </c>
      <c r="E375" s="22"/>
      <c r="F375" s="22">
        <f>(0)</f>
        <v>0</v>
      </c>
      <c r="G375" s="22">
        <f>(C375 * E375 + C375 * E375 * F375)</f>
        <v>0</v>
      </c>
    </row>
    <row r="376" spans="1:7" x14ac:dyDescent="0.3">
      <c r="A376" s="5" t="s">
        <v>562</v>
      </c>
      <c r="B376" s="16" t="s">
        <v>563</v>
      </c>
      <c r="C376" s="22">
        <f>(8)*(1)*(1)*(1)*(1 + (0))</f>
        <v>8</v>
      </c>
      <c r="D376" s="22" t="s">
        <v>419</v>
      </c>
      <c r="E376" s="22"/>
      <c r="F376" s="22">
        <f>(0)</f>
        <v>0</v>
      </c>
      <c r="G376" s="22">
        <f>(C376 * E376 + C376 * E376 * F376)</f>
        <v>0</v>
      </c>
    </row>
    <row r="377" spans="1:7" x14ac:dyDescent="0.3">
      <c r="A377" s="5"/>
      <c r="B377" s="15" t="s">
        <v>564</v>
      </c>
      <c r="C377" s="22"/>
      <c r="D377" s="22"/>
      <c r="E377" s="22"/>
      <c r="F377" s="22"/>
      <c r="G377" s="22"/>
    </row>
    <row r="378" spans="1:7" x14ac:dyDescent="0.3">
      <c r="A378" s="5"/>
      <c r="B378" s="16" t="s">
        <v>565</v>
      </c>
      <c r="C378" s="22"/>
      <c r="D378" s="22"/>
      <c r="E378" s="22"/>
      <c r="F378" s="22"/>
      <c r="G378" s="22"/>
    </row>
    <row r="379" spans="1:7" x14ac:dyDescent="0.3">
      <c r="A379" s="5" t="s">
        <v>566</v>
      </c>
      <c r="B379" s="17" t="s">
        <v>567</v>
      </c>
      <c r="C379" s="22">
        <f>(11)*(1)*(1)*(1)*(1 + (0))</f>
        <v>11</v>
      </c>
      <c r="D379" s="22" t="s">
        <v>480</v>
      </c>
      <c r="E379" s="22"/>
      <c r="F379" s="22">
        <f>(0)</f>
        <v>0</v>
      </c>
      <c r="G379" s="22">
        <f>(C379 * E379 + C379 * E379 * F379)</f>
        <v>0</v>
      </c>
    </row>
    <row r="380" spans="1:7" x14ac:dyDescent="0.3">
      <c r="A380" s="5"/>
      <c r="B380" s="16" t="s">
        <v>568</v>
      </c>
      <c r="C380" s="22"/>
      <c r="D380" s="22"/>
      <c r="E380" s="22"/>
      <c r="F380" s="22"/>
      <c r="G380" s="22"/>
    </row>
    <row r="381" spans="1:7" x14ac:dyDescent="0.3">
      <c r="A381" s="5" t="s">
        <v>569</v>
      </c>
      <c r="B381" s="17" t="s">
        <v>567</v>
      </c>
      <c r="C381" s="22">
        <f>(22)*(1)*(1)*(1)*(1 + (0))</f>
        <v>22</v>
      </c>
      <c r="D381" s="22" t="s">
        <v>480</v>
      </c>
      <c r="E381" s="22"/>
      <c r="F381" s="22">
        <f>(0)</f>
        <v>0</v>
      </c>
      <c r="G381" s="22">
        <f>(C381 * E381 + C381 * E381 * F381)</f>
        <v>0</v>
      </c>
    </row>
    <row r="382" spans="1:7" x14ac:dyDescent="0.3">
      <c r="A382" s="5"/>
      <c r="B382" s="16" t="s">
        <v>570</v>
      </c>
      <c r="C382" s="22"/>
      <c r="D382" s="22"/>
      <c r="E382" s="22"/>
      <c r="F382" s="22"/>
      <c r="G382" s="22"/>
    </row>
    <row r="383" spans="1:7" x14ac:dyDescent="0.3">
      <c r="A383" s="5" t="s">
        <v>571</v>
      </c>
      <c r="B383" s="17" t="s">
        <v>567</v>
      </c>
      <c r="C383" s="22">
        <f>(22)*(1)*(1)*(1)*(1 + (0))</f>
        <v>22</v>
      </c>
      <c r="D383" s="22" t="s">
        <v>480</v>
      </c>
      <c r="E383" s="22"/>
      <c r="F383" s="22">
        <f>(0)</f>
        <v>0</v>
      </c>
      <c r="G383" s="22">
        <f>(C383 * E383 + C383 * E383 * F383)</f>
        <v>0</v>
      </c>
    </row>
    <row r="384" spans="1:7" x14ac:dyDescent="0.3">
      <c r="A384" s="4"/>
      <c r="B384" s="12" t="s">
        <v>572</v>
      </c>
      <c r="C384" s="21"/>
      <c r="D384" s="21"/>
      <c r="E384" s="21"/>
      <c r="F384" s="21"/>
      <c r="G384" s="21"/>
    </row>
    <row r="385" spans="1:7" x14ac:dyDescent="0.3">
      <c r="A385" s="6"/>
      <c r="B385" s="14" t="s">
        <v>444</v>
      </c>
      <c r="C385" s="23"/>
      <c r="D385" s="23"/>
      <c r="E385" s="23"/>
      <c r="F385" s="23"/>
      <c r="G385" s="23"/>
    </row>
    <row r="386" spans="1:7" x14ac:dyDescent="0.3">
      <c r="A386" s="5"/>
      <c r="B386" s="15" t="s">
        <v>573</v>
      </c>
      <c r="C386" s="22"/>
      <c r="D386" s="22"/>
      <c r="E386" s="22"/>
      <c r="F386" s="22"/>
      <c r="G386" s="22"/>
    </row>
    <row r="387" spans="1:7" x14ac:dyDescent="0.3">
      <c r="A387" s="5"/>
      <c r="B387" s="16" t="s">
        <v>574</v>
      </c>
      <c r="C387" s="22"/>
      <c r="D387" s="22"/>
      <c r="E387" s="22"/>
      <c r="F387" s="22"/>
      <c r="G387" s="22"/>
    </row>
    <row r="388" spans="1:7" ht="90.2" x14ac:dyDescent="0.3">
      <c r="A388" s="5" t="s">
        <v>575</v>
      </c>
      <c r="B388" s="17" t="s">
        <v>576</v>
      </c>
      <c r="C388" s="22">
        <f>(11)*(1)*(1)*(1)*(1 + (0))</f>
        <v>11</v>
      </c>
      <c r="D388" s="22" t="s">
        <v>480</v>
      </c>
      <c r="E388" s="22"/>
      <c r="F388" s="22">
        <f>(0)</f>
        <v>0</v>
      </c>
      <c r="G388" s="22">
        <f>(C388 * E388 + C388 * E388 * F388)</f>
        <v>0</v>
      </c>
    </row>
    <row r="389" spans="1:7" x14ac:dyDescent="0.3">
      <c r="A389" s="5"/>
      <c r="B389" s="16" t="s">
        <v>477</v>
      </c>
      <c r="C389" s="22"/>
      <c r="D389" s="22"/>
      <c r="E389" s="22"/>
      <c r="F389" s="22"/>
      <c r="G389" s="22"/>
    </row>
    <row r="390" spans="1:7" ht="30.05" x14ac:dyDescent="0.3">
      <c r="A390" s="5" t="s">
        <v>577</v>
      </c>
      <c r="B390" s="17" t="s">
        <v>545</v>
      </c>
      <c r="C390" s="22"/>
      <c r="D390" s="22" t="s">
        <v>54</v>
      </c>
      <c r="E390" s="22"/>
      <c r="F390" s="22">
        <f>(0)</f>
        <v>0</v>
      </c>
      <c r="G390" s="22">
        <f>(C390 * E390 + C390 * E390 * F390)</f>
        <v>0</v>
      </c>
    </row>
    <row r="391" spans="1:7" x14ac:dyDescent="0.3">
      <c r="A391" s="5"/>
      <c r="B391" s="15" t="s">
        <v>483</v>
      </c>
      <c r="C391" s="22"/>
      <c r="D391" s="22"/>
      <c r="E391" s="22"/>
      <c r="F391" s="22"/>
      <c r="G391" s="22"/>
    </row>
    <row r="392" spans="1:7" ht="30.05" x14ac:dyDescent="0.3">
      <c r="A392" s="5"/>
      <c r="B392" s="16" t="s">
        <v>546</v>
      </c>
      <c r="C392" s="22"/>
      <c r="D392" s="22"/>
      <c r="E392" s="22"/>
      <c r="F392" s="22"/>
      <c r="G392" s="22"/>
    </row>
    <row r="393" spans="1:7" x14ac:dyDescent="0.3">
      <c r="A393" s="5" t="s">
        <v>578</v>
      </c>
      <c r="B393" s="17" t="s">
        <v>486</v>
      </c>
      <c r="C393" s="22"/>
      <c r="D393" s="22" t="s">
        <v>54</v>
      </c>
      <c r="E393" s="22"/>
      <c r="F393" s="22">
        <f>(0)</f>
        <v>0</v>
      </c>
      <c r="G393" s="22">
        <f>(C393 * E393 + C393 * E393 * F393)</f>
        <v>0</v>
      </c>
    </row>
    <row r="394" spans="1:7" ht="18.2" x14ac:dyDescent="0.3">
      <c r="A394" s="2"/>
      <c r="B394" s="10" t="s">
        <v>579</v>
      </c>
      <c r="C394" s="19"/>
      <c r="D394" s="19"/>
      <c r="E394" s="19"/>
      <c r="F394" s="19"/>
      <c r="G394" s="19"/>
    </row>
    <row r="395" spans="1:7" ht="15.65" x14ac:dyDescent="0.3">
      <c r="A395" s="3"/>
      <c r="B395" s="11" t="s">
        <v>580</v>
      </c>
      <c r="C395" s="20"/>
      <c r="D395" s="20"/>
      <c r="E395" s="20"/>
      <c r="F395" s="20"/>
      <c r="G395" s="20"/>
    </row>
    <row r="396" spans="1:7" x14ac:dyDescent="0.3">
      <c r="A396" s="5" t="s">
        <v>581</v>
      </c>
      <c r="B396" s="7" t="s">
        <v>582</v>
      </c>
      <c r="C396" s="22"/>
      <c r="D396" s="22" t="s">
        <v>11</v>
      </c>
      <c r="E396" s="22"/>
      <c r="F396" s="22">
        <f>(0)</f>
        <v>0</v>
      </c>
      <c r="G396" s="22">
        <f>(C396 * E396 + C396 * E396 * F396)</f>
        <v>0</v>
      </c>
    </row>
    <row r="397" spans="1:7" ht="15.65" x14ac:dyDescent="0.3">
      <c r="A397" s="3"/>
      <c r="B397" s="11" t="s">
        <v>583</v>
      </c>
      <c r="C397" s="20"/>
      <c r="D397" s="20"/>
      <c r="E397" s="20"/>
      <c r="F397" s="20"/>
      <c r="G397" s="20"/>
    </row>
    <row r="398" spans="1:7" x14ac:dyDescent="0.3">
      <c r="A398" s="4"/>
      <c r="B398" s="12" t="s">
        <v>446</v>
      </c>
      <c r="C398" s="21"/>
      <c r="D398" s="21"/>
      <c r="E398" s="21"/>
      <c r="F398" s="21"/>
      <c r="G398" s="21"/>
    </row>
    <row r="399" spans="1:7" x14ac:dyDescent="0.3">
      <c r="A399" s="5" t="s">
        <v>584</v>
      </c>
      <c r="B399" s="13" t="s">
        <v>448</v>
      </c>
      <c r="C399" s="22">
        <f>(130)*(1)*(1)*(1)*(1 + (0))</f>
        <v>130</v>
      </c>
      <c r="D399" s="22" t="s">
        <v>419</v>
      </c>
      <c r="E399" s="22"/>
      <c r="F399" s="22">
        <f>(0)</f>
        <v>0</v>
      </c>
      <c r="G399" s="22">
        <f>(C399 * E399 + C399 * E399 * F399)</f>
        <v>0</v>
      </c>
    </row>
    <row r="400" spans="1:7" ht="15.65" x14ac:dyDescent="0.3">
      <c r="A400" s="3"/>
      <c r="B400" s="11" t="s">
        <v>449</v>
      </c>
      <c r="C400" s="20"/>
      <c r="D400" s="20"/>
      <c r="E400" s="20"/>
      <c r="F400" s="20"/>
      <c r="G400" s="20"/>
    </row>
    <row r="401" spans="1:7" x14ac:dyDescent="0.3">
      <c r="A401" s="5" t="s">
        <v>585</v>
      </c>
      <c r="B401" s="18" t="s">
        <v>451</v>
      </c>
      <c r="C401" s="22">
        <f>(5)*(1)*(1)*(1)*(1 + (0))</f>
        <v>5</v>
      </c>
      <c r="D401" s="22" t="s">
        <v>419</v>
      </c>
      <c r="E401" s="22"/>
      <c r="F401" s="22">
        <f>(0)</f>
        <v>0</v>
      </c>
      <c r="G401" s="22">
        <f>(C401 * E401 + C401 * E401 * F401)</f>
        <v>0</v>
      </c>
    </row>
    <row r="402" spans="1:7" ht="60.1" x14ac:dyDescent="0.3">
      <c r="A402" s="5" t="s">
        <v>586</v>
      </c>
      <c r="B402" s="18" t="s">
        <v>587</v>
      </c>
      <c r="C402" s="22"/>
      <c r="D402" s="22" t="s">
        <v>54</v>
      </c>
      <c r="E402" s="22"/>
      <c r="F402" s="22">
        <f>(0)</f>
        <v>0</v>
      </c>
      <c r="G402" s="22">
        <f>(C402 * E402 + C402 * E402 * F402)</f>
        <v>0</v>
      </c>
    </row>
    <row r="403" spans="1:7" ht="15.65" x14ac:dyDescent="0.3">
      <c r="A403" s="3"/>
      <c r="B403" s="11" t="s">
        <v>452</v>
      </c>
      <c r="C403" s="20"/>
      <c r="D403" s="20"/>
      <c r="E403" s="20"/>
      <c r="F403" s="20"/>
      <c r="G403" s="20"/>
    </row>
    <row r="404" spans="1:7" x14ac:dyDescent="0.3">
      <c r="A404" s="5" t="s">
        <v>588</v>
      </c>
      <c r="B404" s="18" t="s">
        <v>454</v>
      </c>
      <c r="C404" s="22"/>
      <c r="D404" s="22" t="s">
        <v>54</v>
      </c>
      <c r="E404" s="22"/>
      <c r="F404" s="22">
        <f>(0)</f>
        <v>0</v>
      </c>
      <c r="G404" s="22">
        <f>(C404 * E404 + C404 * E404 * F404)</f>
        <v>0</v>
      </c>
    </row>
    <row r="405" spans="1:7" x14ac:dyDescent="0.3">
      <c r="A405" s="5" t="s">
        <v>589</v>
      </c>
      <c r="B405" s="18" t="s">
        <v>456</v>
      </c>
      <c r="C405" s="22"/>
      <c r="D405" s="22" t="s">
        <v>54</v>
      </c>
      <c r="E405" s="22"/>
      <c r="F405" s="22">
        <f>(0)</f>
        <v>0</v>
      </c>
      <c r="G405" s="22">
        <f>(C405 * E405 + C405 * E405 * F405)</f>
        <v>0</v>
      </c>
    </row>
    <row r="406" spans="1:7" ht="15.65" x14ac:dyDescent="0.3">
      <c r="A406" s="3"/>
      <c r="B406" s="11" t="s">
        <v>467</v>
      </c>
      <c r="C406" s="20"/>
      <c r="D406" s="20"/>
      <c r="E406" s="20"/>
      <c r="F406" s="20"/>
      <c r="G406" s="20"/>
    </row>
    <row r="407" spans="1:7" ht="30.05" x14ac:dyDescent="0.3">
      <c r="A407" s="4"/>
      <c r="B407" s="12" t="s">
        <v>590</v>
      </c>
      <c r="C407" s="21"/>
      <c r="D407" s="21"/>
      <c r="E407" s="21"/>
      <c r="F407" s="21"/>
      <c r="G407" s="21"/>
    </row>
    <row r="408" spans="1:7" x14ac:dyDescent="0.3">
      <c r="A408" s="5" t="s">
        <v>591</v>
      </c>
      <c r="B408" s="13" t="s">
        <v>592</v>
      </c>
      <c r="C408" s="22">
        <f>(130)*(1)*(1)*(1)*(1 + (0))</f>
        <v>130</v>
      </c>
      <c r="D408" s="22" t="s">
        <v>419</v>
      </c>
      <c r="E408" s="22"/>
      <c r="F408" s="22">
        <f>(0)</f>
        <v>0</v>
      </c>
      <c r="G408" s="22">
        <f>(C408 * E408 + C408 * E408 * F408)</f>
        <v>0</v>
      </c>
    </row>
    <row r="409" spans="1:7" ht="15.65" x14ac:dyDescent="0.3">
      <c r="A409" s="3"/>
      <c r="B409" s="11" t="s">
        <v>593</v>
      </c>
      <c r="C409" s="20"/>
      <c r="D409" s="20"/>
      <c r="E409" s="20"/>
      <c r="F409" s="20"/>
      <c r="G409" s="20"/>
    </row>
    <row r="410" spans="1:7" x14ac:dyDescent="0.3">
      <c r="A410" s="4"/>
      <c r="B410" s="12" t="s">
        <v>496</v>
      </c>
      <c r="C410" s="21"/>
      <c r="D410" s="21"/>
      <c r="E410" s="21"/>
      <c r="F410" s="21"/>
      <c r="G410" s="21"/>
    </row>
    <row r="411" spans="1:7" x14ac:dyDescent="0.3">
      <c r="A411" s="5" t="s">
        <v>594</v>
      </c>
      <c r="B411" s="13" t="s">
        <v>595</v>
      </c>
      <c r="C411" s="22">
        <f>(130)*(1)*(1)*(1)*(1 + (0))</f>
        <v>130</v>
      </c>
      <c r="D411" s="22" t="s">
        <v>419</v>
      </c>
      <c r="E411" s="22"/>
      <c r="F411" s="22">
        <f>(0)</f>
        <v>0</v>
      </c>
      <c r="G411" s="22">
        <f>(C411 * E411 + C411 * E411 * F411)</f>
        <v>0</v>
      </c>
    </row>
    <row r="412" spans="1:7" ht="15.65" x14ac:dyDescent="0.3">
      <c r="A412" s="3"/>
      <c r="B412" s="11" t="s">
        <v>596</v>
      </c>
      <c r="C412" s="20"/>
      <c r="D412" s="20"/>
      <c r="E412" s="20"/>
      <c r="F412" s="20"/>
      <c r="G412" s="20"/>
    </row>
    <row r="413" spans="1:7" ht="75.150000000000006" x14ac:dyDescent="0.3">
      <c r="A413" s="4"/>
      <c r="B413" s="12" t="s">
        <v>597</v>
      </c>
      <c r="C413" s="21"/>
      <c r="D413" s="21"/>
      <c r="E413" s="21"/>
      <c r="F413" s="21"/>
      <c r="G413" s="21"/>
    </row>
    <row r="414" spans="1:7" x14ac:dyDescent="0.3">
      <c r="A414" s="5" t="s">
        <v>598</v>
      </c>
      <c r="B414" s="13" t="s">
        <v>599</v>
      </c>
      <c r="C414" s="22">
        <f>(130)*(1)*(1)*(1)*(1 + (0))</f>
        <v>130</v>
      </c>
      <c r="D414" s="22" t="s">
        <v>419</v>
      </c>
      <c r="E414" s="22"/>
      <c r="F414" s="22">
        <f>(0)</f>
        <v>0</v>
      </c>
      <c r="G414" s="22">
        <f>(C414 * E414 + C414 * E414 * F414)</f>
        <v>0</v>
      </c>
    </row>
    <row r="415" spans="1:7" ht="15.65" x14ac:dyDescent="0.3">
      <c r="A415" s="3"/>
      <c r="B415" s="11" t="s">
        <v>600</v>
      </c>
      <c r="C415" s="20"/>
      <c r="D415" s="20"/>
      <c r="E415" s="20"/>
      <c r="F415" s="20"/>
      <c r="G415" s="20"/>
    </row>
    <row r="416" spans="1:7" x14ac:dyDescent="0.3">
      <c r="A416" s="4"/>
      <c r="B416" s="12" t="s">
        <v>601</v>
      </c>
      <c r="C416" s="21"/>
      <c r="D416" s="21"/>
      <c r="E416" s="21"/>
      <c r="F416" s="21"/>
      <c r="G416" s="21"/>
    </row>
    <row r="417" spans="1:7" x14ac:dyDescent="0.3">
      <c r="A417" s="6"/>
      <c r="B417" s="14" t="s">
        <v>538</v>
      </c>
      <c r="C417" s="23"/>
      <c r="D417" s="23"/>
      <c r="E417" s="23"/>
      <c r="F417" s="23"/>
      <c r="G417" s="23"/>
    </row>
    <row r="418" spans="1:7" ht="45.1" x14ac:dyDescent="0.3">
      <c r="A418" s="5" t="s">
        <v>602</v>
      </c>
      <c r="B418" s="15" t="s">
        <v>603</v>
      </c>
      <c r="C418" s="22">
        <f>(1)*(1)*(1)*(1)*(1 + (0))</f>
        <v>1</v>
      </c>
      <c r="D418" s="22" t="s">
        <v>480</v>
      </c>
      <c r="E418" s="22"/>
      <c r="F418" s="22">
        <f>(0)</f>
        <v>0</v>
      </c>
      <c r="G418" s="22">
        <f>(C418 * E418 + C418 * E418 * F418)</f>
        <v>0</v>
      </c>
    </row>
    <row r="419" spans="1:7" x14ac:dyDescent="0.3">
      <c r="A419" s="4"/>
      <c r="B419" s="12" t="s">
        <v>534</v>
      </c>
      <c r="C419" s="21"/>
      <c r="D419" s="21"/>
      <c r="E419" s="21"/>
      <c r="F419" s="21"/>
      <c r="G419" s="21"/>
    </row>
    <row r="420" spans="1:7" x14ac:dyDescent="0.3">
      <c r="A420" s="6"/>
      <c r="B420" s="14" t="s">
        <v>604</v>
      </c>
      <c r="C420" s="23"/>
      <c r="D420" s="23"/>
      <c r="E420" s="23"/>
      <c r="F420" s="23"/>
      <c r="G420" s="23"/>
    </row>
    <row r="421" spans="1:7" x14ac:dyDescent="0.3">
      <c r="A421" s="5" t="s">
        <v>605</v>
      </c>
      <c r="B421" s="15" t="s">
        <v>606</v>
      </c>
      <c r="C421" s="22">
        <f>(1)*(1)*(1)*(1)*(1 + (0))</f>
        <v>1</v>
      </c>
      <c r="D421" s="22" t="s">
        <v>480</v>
      </c>
      <c r="E421" s="22"/>
      <c r="F421" s="22">
        <f>(0)</f>
        <v>0</v>
      </c>
      <c r="G421" s="22">
        <f>(C421 * E421 + C421 * E421 * F421)</f>
        <v>0</v>
      </c>
    </row>
    <row r="422" spans="1:7" x14ac:dyDescent="0.3">
      <c r="A422" s="6"/>
      <c r="B422" s="14" t="s">
        <v>538</v>
      </c>
      <c r="C422" s="23"/>
      <c r="D422" s="23"/>
      <c r="E422" s="23"/>
      <c r="F422" s="23"/>
      <c r="G422" s="23"/>
    </row>
    <row r="423" spans="1:7" x14ac:dyDescent="0.3">
      <c r="A423" s="5" t="s">
        <v>607</v>
      </c>
      <c r="B423" s="15" t="s">
        <v>608</v>
      </c>
      <c r="C423" s="22">
        <f>(1)*(1)*(1)*(1)*(1 + (0))</f>
        <v>1</v>
      </c>
      <c r="D423" s="22" t="s">
        <v>480</v>
      </c>
      <c r="E423" s="22"/>
      <c r="F423" s="22">
        <f>(0)</f>
        <v>0</v>
      </c>
      <c r="G423" s="22">
        <f>(C423 * E423 + C423 * E423 * F423)</f>
        <v>0</v>
      </c>
    </row>
    <row r="424" spans="1:7" ht="15.65" x14ac:dyDescent="0.3">
      <c r="A424" s="3"/>
      <c r="B424" s="11" t="s">
        <v>609</v>
      </c>
      <c r="C424" s="20"/>
      <c r="D424" s="20"/>
      <c r="E424" s="20"/>
      <c r="F424" s="20"/>
      <c r="G424" s="20"/>
    </row>
    <row r="425" spans="1:7" x14ac:dyDescent="0.3">
      <c r="A425" s="5" t="s">
        <v>610</v>
      </c>
      <c r="B425" s="18" t="s">
        <v>611</v>
      </c>
      <c r="C425" s="22"/>
      <c r="D425" s="22" t="s">
        <v>54</v>
      </c>
      <c r="E425" s="22"/>
      <c r="F425" s="22">
        <f>(0)</f>
        <v>0</v>
      </c>
      <c r="G425" s="22">
        <f>(C425 * E425 + C425 * E425 * F425)</f>
        <v>0</v>
      </c>
    </row>
    <row r="426" spans="1:7" ht="15.65" x14ac:dyDescent="0.3">
      <c r="A426" s="3"/>
      <c r="B426" s="11" t="s">
        <v>541</v>
      </c>
      <c r="C426" s="20"/>
      <c r="D426" s="20"/>
      <c r="E426" s="20"/>
      <c r="F426" s="20"/>
      <c r="G426" s="20"/>
    </row>
    <row r="427" spans="1:7" ht="30.05" x14ac:dyDescent="0.3">
      <c r="A427" s="4"/>
      <c r="B427" s="12" t="s">
        <v>612</v>
      </c>
      <c r="C427" s="21"/>
      <c r="D427" s="21"/>
      <c r="E427" s="21"/>
      <c r="F427" s="21"/>
      <c r="G427" s="21"/>
    </row>
    <row r="428" spans="1:7" x14ac:dyDescent="0.3">
      <c r="A428" s="6"/>
      <c r="B428" s="14" t="s">
        <v>613</v>
      </c>
      <c r="C428" s="23"/>
      <c r="D428" s="23"/>
      <c r="E428" s="23"/>
      <c r="F428" s="23"/>
      <c r="G428" s="23"/>
    </row>
    <row r="429" spans="1:7" x14ac:dyDescent="0.3">
      <c r="A429" s="5" t="s">
        <v>614</v>
      </c>
      <c r="B429" s="15" t="s">
        <v>615</v>
      </c>
      <c r="C429" s="22">
        <f>(130)*(1)*(1)*(1)*(1 + (0))</f>
        <v>130</v>
      </c>
      <c r="D429" s="22" t="s">
        <v>419</v>
      </c>
      <c r="E429" s="22"/>
      <c r="F429" s="22">
        <f>(0)</f>
        <v>0</v>
      </c>
      <c r="G429" s="22">
        <f>(C429 * E429 + C429 * E429 * F429)</f>
        <v>0</v>
      </c>
    </row>
    <row r="430" spans="1:7" x14ac:dyDescent="0.3">
      <c r="A430" s="4"/>
      <c r="B430" s="12" t="s">
        <v>616</v>
      </c>
      <c r="C430" s="21"/>
      <c r="D430" s="21"/>
      <c r="E430" s="21"/>
      <c r="F430" s="21"/>
      <c r="G430" s="21"/>
    </row>
    <row r="431" spans="1:7" x14ac:dyDescent="0.3">
      <c r="A431" s="5" t="s">
        <v>617</v>
      </c>
      <c r="B431" s="13" t="s">
        <v>618</v>
      </c>
      <c r="C431" s="22">
        <f>(130)*(1)*(1)*(1)*(1 + (0))</f>
        <v>130</v>
      </c>
      <c r="D431" s="22" t="s">
        <v>419</v>
      </c>
      <c r="E431" s="22"/>
      <c r="F431" s="22">
        <f>(0)</f>
        <v>0</v>
      </c>
      <c r="G431" s="22">
        <f>(C431 * E431 + C431 * E431 * F431)</f>
        <v>0</v>
      </c>
    </row>
    <row r="432" spans="1:7" ht="18.2" x14ac:dyDescent="0.3">
      <c r="A432" s="2"/>
      <c r="B432" s="10" t="s">
        <v>619</v>
      </c>
      <c r="C432" s="19"/>
      <c r="D432" s="19"/>
      <c r="E432" s="19"/>
      <c r="F432" s="19"/>
      <c r="G432" s="19"/>
    </row>
    <row r="433" spans="1:7" ht="15.65" x14ac:dyDescent="0.3">
      <c r="A433" s="3"/>
      <c r="B433" s="11" t="s">
        <v>620</v>
      </c>
      <c r="C433" s="20"/>
      <c r="D433" s="20"/>
      <c r="E433" s="20"/>
      <c r="F433" s="20"/>
      <c r="G433" s="20"/>
    </row>
    <row r="434" spans="1:7" x14ac:dyDescent="0.3">
      <c r="A434" s="4"/>
      <c r="B434" s="12" t="s">
        <v>621</v>
      </c>
      <c r="C434" s="21"/>
      <c r="D434" s="21"/>
      <c r="E434" s="21"/>
      <c r="F434" s="21"/>
      <c r="G434" s="21"/>
    </row>
    <row r="435" spans="1:7" x14ac:dyDescent="0.3">
      <c r="A435" s="6"/>
      <c r="B435" s="14" t="s">
        <v>622</v>
      </c>
      <c r="C435" s="23"/>
      <c r="D435" s="23"/>
      <c r="E435" s="23"/>
      <c r="F435" s="23"/>
      <c r="G435" s="23"/>
    </row>
    <row r="436" spans="1:7" x14ac:dyDescent="0.3">
      <c r="A436" s="5"/>
      <c r="B436" s="15" t="s">
        <v>623</v>
      </c>
      <c r="C436" s="22"/>
      <c r="D436" s="22"/>
      <c r="E436" s="22"/>
      <c r="F436" s="22"/>
      <c r="G436" s="22"/>
    </row>
    <row r="437" spans="1:7" x14ac:dyDescent="0.3">
      <c r="A437" s="5" t="s">
        <v>624</v>
      </c>
      <c r="B437" s="16" t="s">
        <v>625</v>
      </c>
      <c r="C437" s="22">
        <f>(297)*(1)*(1)*(1)*(1 + (0))</f>
        <v>297</v>
      </c>
      <c r="D437" s="22" t="s">
        <v>512</v>
      </c>
      <c r="E437" s="22"/>
      <c r="F437" s="22">
        <f>(0)</f>
        <v>0</v>
      </c>
      <c r="G437" s="22">
        <f>(C437 * E437 + C437 * E437 * F437)</f>
        <v>0</v>
      </c>
    </row>
    <row r="438" spans="1:7" x14ac:dyDescent="0.3">
      <c r="A438" s="5"/>
      <c r="B438" s="15" t="s">
        <v>626</v>
      </c>
      <c r="C438" s="22"/>
      <c r="D438" s="22"/>
      <c r="E438" s="22"/>
      <c r="F438" s="22"/>
      <c r="G438" s="22"/>
    </row>
    <row r="439" spans="1:7" x14ac:dyDescent="0.3">
      <c r="A439" s="5" t="s">
        <v>627</v>
      </c>
      <c r="B439" s="16" t="s">
        <v>628</v>
      </c>
      <c r="C439" s="22">
        <f>(990)*(1)*(1)*(1)*(1 + (0))</f>
        <v>990</v>
      </c>
      <c r="D439" s="22" t="s">
        <v>528</v>
      </c>
      <c r="E439" s="22"/>
      <c r="F439" s="22">
        <f>(0)</f>
        <v>0</v>
      </c>
      <c r="G439" s="22">
        <f>(C439 * E439 + C439 * E439 * F439)</f>
        <v>0</v>
      </c>
    </row>
    <row r="440" spans="1:7" x14ac:dyDescent="0.3">
      <c r="A440" s="6"/>
      <c r="B440" s="14" t="s">
        <v>629</v>
      </c>
      <c r="C440" s="23"/>
      <c r="D440" s="23"/>
      <c r="E440" s="23"/>
      <c r="F440" s="23"/>
      <c r="G440" s="23"/>
    </row>
    <row r="441" spans="1:7" ht="45.1" x14ac:dyDescent="0.3">
      <c r="A441" s="5"/>
      <c r="B441" s="15" t="s">
        <v>630</v>
      </c>
      <c r="C441" s="22"/>
      <c r="D441" s="22"/>
      <c r="E441" s="22"/>
      <c r="F441" s="22"/>
      <c r="G441" s="22"/>
    </row>
    <row r="442" spans="1:7" x14ac:dyDescent="0.3">
      <c r="A442" s="5" t="s">
        <v>631</v>
      </c>
      <c r="B442" s="16" t="s">
        <v>632</v>
      </c>
      <c r="C442" s="22">
        <f>(990)*(1)*(1)*(1)*(1 + (0))</f>
        <v>990</v>
      </c>
      <c r="D442" s="22" t="s">
        <v>528</v>
      </c>
      <c r="E442" s="22"/>
      <c r="F442" s="22">
        <f>(0)</f>
        <v>0</v>
      </c>
      <c r="G442" s="22">
        <f>(C442 * E442 + C442 * E442 * F442)</f>
        <v>0</v>
      </c>
    </row>
    <row r="443" spans="1:7" x14ac:dyDescent="0.3">
      <c r="A443" s="6"/>
      <c r="B443" s="14" t="s">
        <v>633</v>
      </c>
      <c r="C443" s="23"/>
      <c r="D443" s="23"/>
      <c r="E443" s="23"/>
      <c r="F443" s="23"/>
      <c r="G443" s="23"/>
    </row>
    <row r="444" spans="1:7" x14ac:dyDescent="0.3">
      <c r="A444" s="5"/>
      <c r="B444" s="15" t="s">
        <v>634</v>
      </c>
      <c r="C444" s="22"/>
      <c r="D444" s="22"/>
      <c r="E444" s="22"/>
      <c r="F444" s="22"/>
      <c r="G444" s="22"/>
    </row>
    <row r="445" spans="1:7" x14ac:dyDescent="0.3">
      <c r="A445" s="5" t="s">
        <v>635</v>
      </c>
      <c r="B445" s="16" t="s">
        <v>632</v>
      </c>
      <c r="C445" s="22">
        <f>(990)*(1)*(1)*(1)*(1 + (0))</f>
        <v>990</v>
      </c>
      <c r="D445" s="22" t="s">
        <v>528</v>
      </c>
      <c r="E445" s="22"/>
      <c r="F445" s="22">
        <f>(0)</f>
        <v>0</v>
      </c>
      <c r="G445" s="22">
        <f>(C445 * E445 + C445 * E445 * F445)</f>
        <v>0</v>
      </c>
    </row>
    <row r="446" spans="1:7" x14ac:dyDescent="0.3">
      <c r="A446" s="6"/>
      <c r="B446" s="14" t="s">
        <v>636</v>
      </c>
      <c r="C446" s="23"/>
      <c r="D446" s="23"/>
      <c r="E446" s="23"/>
      <c r="F446" s="23"/>
      <c r="G446" s="23"/>
    </row>
    <row r="447" spans="1:7" ht="60.1" x14ac:dyDescent="0.3">
      <c r="A447" s="5"/>
      <c r="B447" s="15" t="s">
        <v>637</v>
      </c>
      <c r="C447" s="22"/>
      <c r="D447" s="22"/>
      <c r="E447" s="22"/>
      <c r="F447" s="22"/>
      <c r="G447" s="22"/>
    </row>
    <row r="448" spans="1:7" x14ac:dyDescent="0.3">
      <c r="A448" s="5" t="s">
        <v>638</v>
      </c>
      <c r="B448" s="16" t="s">
        <v>632</v>
      </c>
      <c r="C448" s="22">
        <f>(990)*(1)*(1)*(1)*(1 + (0))</f>
        <v>990</v>
      </c>
      <c r="D448" s="22" t="s">
        <v>528</v>
      </c>
      <c r="E448" s="22"/>
      <c r="F448" s="22">
        <f>(0)</f>
        <v>0</v>
      </c>
      <c r="G448" s="22">
        <f>(C448 * E448 + C448 * E448 * F448)</f>
        <v>0</v>
      </c>
    </row>
    <row r="449" spans="1:7" x14ac:dyDescent="0.3">
      <c r="A449" s="7"/>
      <c r="B449" s="7"/>
      <c r="C449" s="22"/>
      <c r="D449" s="22"/>
      <c r="E449" s="22"/>
      <c r="F449" s="22"/>
      <c r="G449" s="22"/>
    </row>
    <row r="450" spans="1:7" ht="17.55" x14ac:dyDescent="0.35">
      <c r="A450" s="8"/>
      <c r="B450" s="8" t="s">
        <v>639</v>
      </c>
      <c r="C450" s="8"/>
      <c r="D450" s="8"/>
      <c r="E450" s="8"/>
      <c r="F450" s="8"/>
      <c r="G450" s="8">
        <f>(SUM(G2:G449))</f>
        <v>0</v>
      </c>
    </row>
    <row r="451" spans="1:7" ht="17.55" x14ac:dyDescent="0.35">
      <c r="A451" s="8"/>
      <c r="B451" s="8" t="s">
        <v>640</v>
      </c>
      <c r="C451" s="8"/>
      <c r="D451" s="8"/>
      <c r="E451" s="8"/>
      <c r="F451" s="8"/>
      <c r="G451" s="8">
        <f>0.135*(SUM(G450:G450))</f>
        <v>0</v>
      </c>
    </row>
    <row r="452" spans="1:7" ht="18.2" x14ac:dyDescent="0.35">
      <c r="A452" s="9"/>
      <c r="B452" s="9" t="s">
        <v>5</v>
      </c>
      <c r="C452" s="9"/>
      <c r="D452" s="9"/>
      <c r="E452" s="9"/>
      <c r="F452" s="9"/>
      <c r="G452" s="9">
        <f>SUM(G450:G451)</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workbookViewId="0">
      <pane xSplit="4" ySplit="1" topLeftCell="E2" activePane="bottomRight" state="frozen"/>
      <selection pane="topRight" activeCell="E1" sqref="E1"/>
      <selection pane="bottomLeft" activeCell="A2" sqref="A2"/>
      <selection pane="bottomRight" activeCell="A5" sqref="A5"/>
    </sheetView>
  </sheetViews>
  <sheetFormatPr defaultRowHeight="15.05" x14ac:dyDescent="0.3"/>
  <cols>
    <col min="1" max="1" width="64.33203125" customWidth="1"/>
    <col min="2" max="2" width="9.109375" hidden="1" customWidth="1"/>
    <col min="3" max="3" width="15" hidden="1" customWidth="1"/>
    <col min="4" max="4" width="20" customWidth="1"/>
  </cols>
  <sheetData>
    <row r="1" spans="1:4" ht="18.8" customHeight="1" x14ac:dyDescent="0.3">
      <c r="A1" s="1" t="s">
        <v>1</v>
      </c>
      <c r="B1" s="1" t="s">
        <v>642</v>
      </c>
      <c r="C1" s="1" t="s">
        <v>643</v>
      </c>
      <c r="D1" s="1" t="s">
        <v>5</v>
      </c>
    </row>
    <row r="2" spans="1:4" ht="18.8" customHeight="1" x14ac:dyDescent="0.3">
      <c r="A2" s="7" t="s">
        <v>6</v>
      </c>
      <c r="B2" s="22"/>
      <c r="C2" s="22"/>
      <c r="D2" s="22">
        <f>SUBTOTAL(9,'Trade Breakup Showing Markup'!G$2:G$235)</f>
        <v>0</v>
      </c>
    </row>
    <row r="3" spans="1:4" ht="18.8" customHeight="1" x14ac:dyDescent="0.3">
      <c r="A3" s="7" t="s">
        <v>395</v>
      </c>
      <c r="B3" s="22"/>
      <c r="C3" s="22"/>
      <c r="D3" s="22">
        <f>SUBTOTAL(9,'Trade Breakup Showing Markup'!G$236:G$246)</f>
        <v>0</v>
      </c>
    </row>
    <row r="4" spans="1:4" ht="18.8" customHeight="1" x14ac:dyDescent="0.3">
      <c r="A4" s="7" t="s">
        <v>413</v>
      </c>
      <c r="B4" s="22"/>
      <c r="C4" s="22"/>
      <c r="D4" s="22">
        <f>SUBTOTAL(9,'Trade Breakup Showing Markup'!G$247:G$255)</f>
        <v>0</v>
      </c>
    </row>
    <row r="5" spans="1:4" ht="18.8" customHeight="1" x14ac:dyDescent="0.3">
      <c r="A5" s="7" t="s">
        <v>425</v>
      </c>
      <c r="B5" s="22"/>
      <c r="C5" s="22"/>
      <c r="D5" s="22">
        <f>SUBTOTAL(9,'Trade Breakup Showing Markup'!G$256:G$393)</f>
        <v>0</v>
      </c>
    </row>
    <row r="6" spans="1:4" ht="18.8" customHeight="1" x14ac:dyDescent="0.3">
      <c r="A6" s="7" t="s">
        <v>579</v>
      </c>
      <c r="B6" s="22"/>
      <c r="C6" s="22"/>
      <c r="D6" s="22">
        <f>SUBTOTAL(9,'Trade Breakup Showing Markup'!G$394:G$431)</f>
        <v>0</v>
      </c>
    </row>
    <row r="7" spans="1:4" ht="18.8" customHeight="1" x14ac:dyDescent="0.3">
      <c r="A7" s="7" t="s">
        <v>619</v>
      </c>
      <c r="B7" s="22"/>
      <c r="C7" s="22"/>
      <c r="D7" s="22">
        <f>SUBTOTAL(9,'Trade Breakup Showing Markup'!G$432:G$448)</f>
        <v>0</v>
      </c>
    </row>
    <row r="8" spans="1:4" ht="18.8" customHeight="1" x14ac:dyDescent="0.3">
      <c r="A8" s="24" t="s">
        <v>639</v>
      </c>
      <c r="B8" s="25"/>
      <c r="C8" s="25"/>
      <c r="D8" s="25">
        <f>'Trade Breakup Showing Markup'!G450</f>
        <v>0</v>
      </c>
    </row>
    <row r="9" spans="1:4" ht="18.8" customHeight="1" x14ac:dyDescent="0.35">
      <c r="A9" s="8" t="s">
        <v>640</v>
      </c>
      <c r="B9" s="8"/>
      <c r="C9" s="8"/>
      <c r="D9" s="8">
        <f>'Trade Breakup Showing Markup'!G451</f>
        <v>0</v>
      </c>
    </row>
    <row r="10" spans="1:4" ht="18.8" customHeight="1" x14ac:dyDescent="0.35">
      <c r="A10" s="9" t="s">
        <v>5</v>
      </c>
      <c r="B10" s="9"/>
      <c r="C10" s="9"/>
      <c r="D10" s="9">
        <f>'Trade Breakup Showing Markup'!G452</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Trade Breakup Showing Markup</vt:lpstr>
      <vt:lpstr>Trade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Jimmy Walsh</cp:lastModifiedBy>
  <dcterms:modified xsi:type="dcterms:W3CDTF">2026-08-10T16:02:44Z</dcterms:modified>
</cp:coreProperties>
</file>