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colmanhz\Downloads\"/>
    </mc:Choice>
  </mc:AlternateContent>
  <xr:revisionPtr revIDLastSave="0" documentId="8_{4E6BAFDB-1719-4154-96CA-3BCE1BF04A94}" xr6:coauthVersionLast="47" xr6:coauthVersionMax="47" xr10:uidLastSave="{00000000-0000-0000-0000-000000000000}"/>
  <bookViews>
    <workbookView xWindow="12240" yWindow="-16320" windowWidth="29040" windowHeight="15720" activeTab="1" xr2:uid="{00000000-000D-0000-FFFF-FFFF00000000}"/>
  </bookViews>
  <sheets>
    <sheet name="Compliance" sheetId="6" r:id="rId1"/>
    <sheet name="AC1 - Cost Eval" sheetId="2" r:id="rId2"/>
    <sheet name="AC2 - Lead Times" sheetId="3" r:id="rId3"/>
    <sheet name="AC3 - Quality Control" sheetId="4" r:id="rId4"/>
    <sheet name="AC4 - Env. &amp; Soc. Sustain."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1" i="2" l="1"/>
  <c r="H21" i="2" s="1"/>
  <c r="F17" i="2"/>
  <c r="G17" i="2" s="1"/>
  <c r="D17" i="2"/>
  <c r="D16" i="2"/>
  <c r="F16" i="2"/>
  <c r="G16" i="2" s="1"/>
  <c r="D11" i="2"/>
  <c r="F11" i="2"/>
  <c r="G11" i="2" s="1"/>
  <c r="F3" i="2"/>
  <c r="G3" i="2" s="1"/>
  <c r="F4" i="2"/>
  <c r="G4" i="2" s="1"/>
  <c r="F5" i="2"/>
  <c r="G5" i="2" s="1"/>
  <c r="F6" i="2"/>
  <c r="G6" i="2" s="1"/>
  <c r="F7" i="2"/>
  <c r="G7" i="2" s="1"/>
  <c r="F8" i="2"/>
  <c r="G8" i="2" s="1"/>
  <c r="F9" i="2"/>
  <c r="G9" i="2" s="1"/>
  <c r="F10" i="2"/>
  <c r="G10" i="2" s="1"/>
  <c r="F12" i="2"/>
  <c r="G12" i="2" s="1"/>
  <c r="F13" i="2"/>
  <c r="G13" i="2" s="1"/>
  <c r="F14" i="2"/>
  <c r="G14" i="2" s="1"/>
  <c r="F15" i="2"/>
  <c r="G15" i="2" s="1"/>
  <c r="F18" i="2"/>
  <c r="G18" i="2" s="1"/>
  <c r="H3" i="2" l="1"/>
  <c r="D18" i="2"/>
  <c r="D15" i="2"/>
  <c r="D14" i="2"/>
  <c r="D13" i="2"/>
  <c r="D12" i="2"/>
  <c r="D10" i="2"/>
  <c r="D9" i="2"/>
  <c r="D8" i="2"/>
  <c r="D7" i="2"/>
  <c r="D6" i="2"/>
  <c r="D5" i="2"/>
  <c r="D4" i="2"/>
  <c r="D3" i="2"/>
</calcChain>
</file>

<file path=xl/sharedStrings.xml><?xml version="1.0" encoding="utf-8"?>
<sst xmlns="http://schemas.openxmlformats.org/spreadsheetml/2006/main" count="92" uniqueCount="83">
  <si>
    <t>Description</t>
  </si>
  <si>
    <t>Unit or Metre Price (€'s)</t>
  </si>
  <si>
    <t>Cost Exc. Duty &amp; Carriage</t>
  </si>
  <si>
    <t>Cost + Duty - For information purposes only</t>
  </si>
  <si>
    <t>Total Cost Delivered</t>
  </si>
  <si>
    <t>Est. Weight in KG per Unit/Mtr</t>
  </si>
  <si>
    <t>Est. Tonnage</t>
  </si>
  <si>
    <t>Mtrs. / No.</t>
  </si>
  <si>
    <t>10m X 38mm Buoy Mooring Bridle C/Wswivel</t>
  </si>
  <si>
    <t>5m X 32mm Buoy Mooring Bridle C/Wswivel</t>
  </si>
  <si>
    <t>Chain Open Link, 26mm</t>
  </si>
  <si>
    <t>Clenching Joining 34mm For 26mm Chain</t>
  </si>
  <si>
    <t>Clenching Joining 42mm For 32mm Chain</t>
  </si>
  <si>
    <t>Clenching Joining 50mm For 38mm Chain</t>
  </si>
  <si>
    <t>Shackle, Bow 58mm</t>
  </si>
  <si>
    <t>Shackle, Forelock 35mm For 26mm Chain</t>
  </si>
  <si>
    <t>Shackle, Forelock 41mm For 32mm Chain</t>
  </si>
  <si>
    <t>Shackle, Forelock 46mm For 38mm Chain</t>
  </si>
  <si>
    <t>Shackle, Forelock 57mm For 42mm Chain</t>
  </si>
  <si>
    <t>Applicable Duty Charge %</t>
  </si>
  <si>
    <t>Carriage Cost per 25t Container</t>
  </si>
  <si>
    <t>Total Cost of Containers</t>
  </si>
  <si>
    <t>Tenderer must state average expected lead time for moorings (in weeks) from date of order to Irish Lights HQ in Co. Dublin, Ireland.</t>
  </si>
  <si>
    <t>Tenderers are required, at a minimum, to provide the following:</t>
  </si>
  <si>
    <t>Pass/Fail
Scored</t>
  </si>
  <si>
    <t>Response to Requirement</t>
  </si>
  <si>
    <t>Reference
Location in Documentation</t>
  </si>
  <si>
    <t>Feedback / Comments</t>
  </si>
  <si>
    <t>Evidence of acceptable quality control procedures within the tenderers supply chain, including inspection and testing, and the effective management of quality control processes with suppliers and subcontractors.</t>
  </si>
  <si>
    <t>Evidence of Internal quality control and inspection procedures, Demonstrated ability to inspect and test relevant components</t>
  </si>
  <si>
    <t>Demonstrated management of quality processes in the supply chain, including assessment of supplier quality</t>
  </si>
  <si>
    <t>Evidence of producing goods as per Lloyds register of shipping specifications</t>
  </si>
  <si>
    <t>Pass/Fail</t>
  </si>
  <si>
    <t>The established Lloyds Register of Shipping specifications, available via Lloyds Rules.</t>
  </si>
  <si>
    <t>Marks Available</t>
  </si>
  <si>
    <t>Tenderers must provide details (start point &amp; end point for each leg of journey and mode of transport) for all stages of the logistics pipeline for transportation of 1 container load from production site to end destination (Irish Lights HQ, Dun Laoghaire). Irish Lights will evaluate the carbon emissions of this supply using the following  CO2 calculator of greenhouse effects for transport and logistics (carboncare.org)</t>
  </si>
  <si>
    <t>Invitation to Tender – Supply of Moorings</t>
  </si>
  <si>
    <t>Compliance Checklist</t>
  </si>
  <si>
    <t>Compliance Requirement</t>
  </si>
  <si>
    <t>Notes</t>
  </si>
  <si>
    <t>Previous Experience</t>
  </si>
  <si>
    <t>Pricing Methodology Marks Available - 50</t>
  </si>
  <si>
    <t>Estimated 4 Year Requirement</t>
  </si>
  <si>
    <t>Tenderer Response</t>
  </si>
  <si>
    <t>Tenderer Response - Complete Green fields only</t>
  </si>
  <si>
    <t>AC3 - Quality Control Response - 150 Marks</t>
  </si>
  <si>
    <t>SC1</t>
  </si>
  <si>
    <t>Details of Tenderer</t>
  </si>
  <si>
    <t>SC2</t>
  </si>
  <si>
    <t>Financial Requirements</t>
  </si>
  <si>
    <t>Insurances:</t>
  </si>
  <si>
    <t>Prod Lia. €6.5m</t>
  </si>
  <si>
    <t>Emp Lia. €13m</t>
  </si>
  <si>
    <t>Pub Lia. €6.5m</t>
  </si>
  <si>
    <t>SC3</t>
  </si>
  <si>
    <t>Project 1</t>
  </si>
  <si>
    <t>Project 2</t>
  </si>
  <si>
    <t>Project 3</t>
  </si>
  <si>
    <t>SC5</t>
  </si>
  <si>
    <t>Quality Assurance Measures</t>
  </si>
  <si>
    <t>App E</t>
  </si>
  <si>
    <t>Tenderers Statement</t>
  </si>
  <si>
    <t>Conflict of Interest</t>
  </si>
  <si>
    <t>Personal Circumstances Declaration</t>
  </si>
  <si>
    <t>Turnover - €750,000
Consortium Lead - €500,00</t>
  </si>
  <si>
    <t>Tax Clearance Details</t>
  </si>
  <si>
    <t>Tenderer Confirm Section Completion &amp; Submission</t>
  </si>
  <si>
    <t>Pricing is to remain fixed as per response to this ITT for a period of two years from award of contract. Tenderer must specify the price adjustment mechanism to be used following that two-year fixed priced term below.</t>
  </si>
  <si>
    <t>75 Marks</t>
  </si>
  <si>
    <t>AC2 - Lead Time (In Weeks) - 150 Marks</t>
  </si>
  <si>
    <t>Clenching Joining 57mm For 44mm Chain</t>
  </si>
  <si>
    <t>2 Tonne Sinkers</t>
  </si>
  <si>
    <t>Transport and Duty Charges 
To Irish Lights Head Office - Dun Laoghaire, Co. Dublin, Ireland, A96 H500</t>
  </si>
  <si>
    <t>An established set of engineering drawings and technical specifications, which have been included as an Annex to this Invitation to Tender, in an attached .zip file. A schedule of these drawings and specifications is provided, or</t>
  </si>
  <si>
    <t>AC4 - Env. &amp; Sco. Sustainability - 200 Marks</t>
  </si>
  <si>
    <t>Please describe your policy and process for guarding against modern slavery in your organisation and supply chains. Are you registered with a safeguarding organisation, do you publish a modern slavery statement, etc.?</t>
  </si>
  <si>
    <t>Cost - Marks Available - 450</t>
  </si>
  <si>
    <t>Detail the use of any apprenticeships, graduate schemes, re-entry/back to work programmes, etc. to be used in the fulfilment of this procurement/contract</t>
  </si>
  <si>
    <t>ISO 14001 certification or similar?</t>
  </si>
  <si>
    <t>3 Tonne Sinkers</t>
  </si>
  <si>
    <t>Est. No. of Containers Req'd.</t>
  </si>
  <si>
    <t>Chain Open Link, 32mm U3 (Metres)</t>
  </si>
  <si>
    <t>Chain Open Link, 38mm U3 (Metres)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</si>
</sst>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quot;€&quot;#,##0.00"/>
    <numFmt numFmtId="166" formatCode="&quot;€&quot;#,##0"/>
  </numFmts>
  <fonts count="11" x14ac:knownFonts="1">
    <font>
      <sz val="11"/>
      <color theme="1"/>
      <name val="Calibri"/>
      <family val="2"/>
      <scheme val="minor"/>
    </font>
    <font>
      <sz val="11"/>
      <color theme="1"/>
      <name val="Calibri"/>
      <family val="2"/>
      <scheme val="minor"/>
    </font>
    <font>
      <sz val="10"/>
      <name val="Arial"/>
      <family val="2"/>
    </font>
    <font>
      <b/>
      <u/>
      <sz val="12"/>
      <name val="Arial"/>
      <family val="2"/>
    </font>
    <font>
      <b/>
      <sz val="10"/>
      <color theme="0"/>
      <name val="Aptos"/>
      <family val="2"/>
    </font>
    <font>
      <sz val="10"/>
      <color theme="1"/>
      <name val="Aptos"/>
      <family val="2"/>
    </font>
    <font>
      <b/>
      <sz val="10"/>
      <color theme="1"/>
      <name val="Aptos"/>
      <family val="2"/>
    </font>
    <font>
      <sz val="10"/>
      <name val="Aptos"/>
      <family val="2"/>
    </font>
    <font>
      <b/>
      <sz val="11"/>
      <color rgb="FFFFFFFF"/>
      <name val="Calibri"/>
      <family val="2"/>
      <scheme val="minor"/>
    </font>
    <font>
      <b/>
      <sz val="11"/>
      <color rgb="FF000000"/>
      <name val="Calibri"/>
      <family val="2"/>
      <scheme val="minor"/>
    </font>
    <font>
      <sz val="11"/>
      <color rgb="FF000000"/>
      <name val="Calibri"/>
      <family val="2"/>
      <scheme val="minor"/>
    </font>
  </fonts>
  <fills count="8">
    <fill>
      <patternFill patternType="none"/>
    </fill>
    <fill>
      <patternFill patternType="gray125"/>
    </fill>
    <fill>
      <patternFill patternType="solid">
        <fgColor rgb="FF00206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rgb="FF002060"/>
        <bgColor rgb="FF000000"/>
      </patternFill>
    </fill>
    <fill>
      <patternFill patternType="solid">
        <fgColor rgb="FFFFFFFF"/>
        <bgColor rgb="FF000000"/>
      </patternFill>
    </fill>
  </fills>
  <borders count="45">
    <border>
      <left/>
      <right/>
      <top/>
      <bottom/>
      <diagonal/>
    </border>
    <border>
      <left style="medium">
        <color rgb="FF00B0F0"/>
      </left>
      <right/>
      <top style="medium">
        <color rgb="FF00B0F0"/>
      </top>
      <bottom/>
      <diagonal/>
    </border>
    <border>
      <left/>
      <right style="medium">
        <color rgb="FF00B0F0"/>
      </right>
      <top style="medium">
        <color rgb="FF00B0F0"/>
      </top>
      <bottom/>
      <diagonal/>
    </border>
    <border>
      <left style="medium">
        <color rgb="FF00B0F0"/>
      </left>
      <right style="thin">
        <color rgb="FF00B0F0"/>
      </right>
      <top style="medium">
        <color rgb="FF00B0F0"/>
      </top>
      <bottom style="medium">
        <color rgb="FF00B0F0"/>
      </bottom>
      <diagonal/>
    </border>
    <border>
      <left style="thin">
        <color rgb="FF00B0F0"/>
      </left>
      <right style="medium">
        <color rgb="FF00B0F0"/>
      </right>
      <top style="medium">
        <color rgb="FF00B0F0"/>
      </top>
      <bottom style="medium">
        <color rgb="FF00B0F0"/>
      </bottom>
      <diagonal/>
    </border>
    <border>
      <left style="medium">
        <color rgb="FF00B0F0"/>
      </left>
      <right/>
      <top style="medium">
        <color rgb="FF00B0F0"/>
      </top>
      <bottom style="medium">
        <color rgb="FF00B0F0"/>
      </bottom>
      <diagonal/>
    </border>
    <border>
      <left style="medium">
        <color rgb="FF00B0F0"/>
      </left>
      <right style="medium">
        <color rgb="FF00B0F0"/>
      </right>
      <top style="medium">
        <color rgb="FF00B0F0"/>
      </top>
      <bottom style="medium">
        <color rgb="FF00B0F0"/>
      </bottom>
      <diagonal/>
    </border>
    <border>
      <left/>
      <right style="medium">
        <color rgb="FF00B0F0"/>
      </right>
      <top style="medium">
        <color rgb="FF00B0F0"/>
      </top>
      <bottom style="medium">
        <color rgb="FF00B0F0"/>
      </bottom>
      <diagonal/>
    </border>
    <border>
      <left/>
      <right/>
      <top style="medium">
        <color rgb="FF00B0F0"/>
      </top>
      <bottom style="medium">
        <color rgb="FF00B0F0"/>
      </bottom>
      <diagonal/>
    </border>
    <border>
      <left style="medium">
        <color rgb="FF00B0F0"/>
      </left>
      <right/>
      <top/>
      <bottom style="thin">
        <color rgb="FF00B0F0"/>
      </bottom>
      <diagonal/>
    </border>
    <border>
      <left style="medium">
        <color rgb="FF00B0F0"/>
      </left>
      <right style="medium">
        <color rgb="FF00B0F0"/>
      </right>
      <top/>
      <bottom style="thin">
        <color rgb="FF00B0F0"/>
      </bottom>
      <diagonal/>
    </border>
    <border>
      <left style="medium">
        <color rgb="FF00B0F0"/>
      </left>
      <right/>
      <top style="thin">
        <color rgb="FF00B0F0"/>
      </top>
      <bottom style="medium">
        <color rgb="FF00B0F0"/>
      </bottom>
      <diagonal/>
    </border>
    <border>
      <left style="medium">
        <color rgb="FF00B0F0"/>
      </left>
      <right style="medium">
        <color rgb="FF00B0F0"/>
      </right>
      <top style="thin">
        <color rgb="FF00B0F0"/>
      </top>
      <bottom style="medium">
        <color rgb="FF00B0F0"/>
      </bottom>
      <diagonal/>
    </border>
    <border>
      <left style="medium">
        <color rgb="FF00B0F0"/>
      </left>
      <right style="medium">
        <color rgb="FF00B0F0"/>
      </right>
      <top style="medium">
        <color rgb="FF00B0F0"/>
      </top>
      <bottom style="thin">
        <color rgb="FF00B0F0"/>
      </bottom>
      <diagonal/>
    </border>
    <border>
      <left style="medium">
        <color rgb="FF00B0F0"/>
      </left>
      <right style="medium">
        <color rgb="FF00B0F0"/>
      </right>
      <top style="thin">
        <color rgb="FF00B0F0"/>
      </top>
      <bottom style="thin">
        <color rgb="FF00B0F0"/>
      </bottom>
      <diagonal/>
    </border>
    <border>
      <left style="medium">
        <color rgb="FF00B0F0"/>
      </left>
      <right style="medium">
        <color rgb="FF00B0F0"/>
      </right>
      <top/>
      <bottom style="medium">
        <color rgb="FF00B0F0"/>
      </bottom>
      <diagonal/>
    </border>
    <border>
      <left style="thin">
        <color rgb="FF00B0F0"/>
      </left>
      <right style="thin">
        <color rgb="FF00B0F0"/>
      </right>
      <top style="thin">
        <color rgb="FF00B0F0"/>
      </top>
      <bottom style="thin">
        <color rgb="FF00B0F0"/>
      </bottom>
      <diagonal/>
    </border>
    <border>
      <left style="medium">
        <color rgb="FF00B0F0"/>
      </left>
      <right style="thin">
        <color rgb="FF00B0F0"/>
      </right>
      <top style="medium">
        <color rgb="FF00B0F0"/>
      </top>
      <bottom style="thin">
        <color rgb="FF00B0F0"/>
      </bottom>
      <diagonal/>
    </border>
    <border>
      <left style="thin">
        <color rgb="FF00B0F0"/>
      </left>
      <right style="thin">
        <color rgb="FF00B0F0"/>
      </right>
      <top style="medium">
        <color rgb="FF00B0F0"/>
      </top>
      <bottom style="thin">
        <color rgb="FF00B0F0"/>
      </bottom>
      <diagonal/>
    </border>
    <border>
      <left style="thin">
        <color rgb="FF00B0F0"/>
      </left>
      <right style="medium">
        <color rgb="FF00B0F0"/>
      </right>
      <top style="medium">
        <color rgb="FF00B0F0"/>
      </top>
      <bottom style="thin">
        <color rgb="FF00B0F0"/>
      </bottom>
      <diagonal/>
    </border>
    <border>
      <left style="medium">
        <color rgb="FF00B0F0"/>
      </left>
      <right style="thin">
        <color rgb="FF00B0F0"/>
      </right>
      <top style="thin">
        <color rgb="FF00B0F0"/>
      </top>
      <bottom style="thin">
        <color rgb="FF00B0F0"/>
      </bottom>
      <diagonal/>
    </border>
    <border>
      <left style="thin">
        <color rgb="FF00B0F0"/>
      </left>
      <right style="medium">
        <color rgb="FF00B0F0"/>
      </right>
      <top style="thin">
        <color rgb="FF00B0F0"/>
      </top>
      <bottom style="thin">
        <color rgb="FF00B0F0"/>
      </bottom>
      <diagonal/>
    </border>
    <border>
      <left style="medium">
        <color rgb="FF00B0F0"/>
      </left>
      <right style="thin">
        <color rgb="FF00B0F0"/>
      </right>
      <top style="thin">
        <color rgb="FF00B0F0"/>
      </top>
      <bottom style="medium">
        <color rgb="FF00B0F0"/>
      </bottom>
      <diagonal/>
    </border>
    <border>
      <left style="thin">
        <color rgb="FF00B0F0"/>
      </left>
      <right style="thin">
        <color rgb="FF00B0F0"/>
      </right>
      <top style="thin">
        <color rgb="FF00B0F0"/>
      </top>
      <bottom style="medium">
        <color rgb="FF00B0F0"/>
      </bottom>
      <diagonal/>
    </border>
    <border>
      <left style="thin">
        <color rgb="FF00B0F0"/>
      </left>
      <right style="medium">
        <color rgb="FF00B0F0"/>
      </right>
      <top style="thin">
        <color rgb="FF00B0F0"/>
      </top>
      <bottom style="medium">
        <color rgb="FF00B0F0"/>
      </bottom>
      <diagonal/>
    </border>
    <border>
      <left/>
      <right style="thin">
        <color rgb="FF00B0F0"/>
      </right>
      <top style="medium">
        <color rgb="FF00B0F0"/>
      </top>
      <bottom style="thin">
        <color rgb="FF00B0F0"/>
      </bottom>
      <diagonal/>
    </border>
    <border>
      <left/>
      <right style="thin">
        <color rgb="FF00B0F0"/>
      </right>
      <top style="thin">
        <color rgb="FF00B0F0"/>
      </top>
      <bottom style="thin">
        <color rgb="FF00B0F0"/>
      </bottom>
      <diagonal/>
    </border>
    <border>
      <left/>
      <right style="thin">
        <color rgb="FF00B0F0"/>
      </right>
      <top style="thin">
        <color rgb="FF00B0F0"/>
      </top>
      <bottom style="medium">
        <color rgb="FF00B0F0"/>
      </bottom>
      <diagonal/>
    </border>
    <border>
      <left/>
      <right style="thin">
        <color rgb="FF00B0F0"/>
      </right>
      <top/>
      <bottom/>
      <diagonal/>
    </border>
    <border>
      <left/>
      <right style="thin">
        <color rgb="FF00B0F0"/>
      </right>
      <top style="medium">
        <color rgb="FF00B0F0"/>
      </top>
      <bottom style="medium">
        <color rgb="FF00B0F0"/>
      </bottom>
      <diagonal/>
    </border>
    <border>
      <left style="medium">
        <color rgb="FF00B0F0"/>
      </left>
      <right style="medium">
        <color rgb="FF00B0F0"/>
      </right>
      <top style="medium">
        <color rgb="FF00B0F0"/>
      </top>
      <bottom/>
      <diagonal/>
    </border>
    <border>
      <left style="medium">
        <color rgb="FF00B0F0"/>
      </left>
      <right style="medium">
        <color rgb="FF00B0F0"/>
      </right>
      <top/>
      <bottom/>
      <diagonal/>
    </border>
    <border>
      <left style="medium">
        <color rgb="FF00B0F0"/>
      </left>
      <right/>
      <top/>
      <bottom/>
      <diagonal/>
    </border>
    <border>
      <left/>
      <right/>
      <top style="medium">
        <color rgb="FF00B0F0"/>
      </top>
      <bottom/>
      <diagonal/>
    </border>
    <border>
      <left style="medium">
        <color rgb="FF00B0F0"/>
      </left>
      <right style="medium">
        <color rgb="FF00B0F0"/>
      </right>
      <top style="thin">
        <color rgb="FF00B0F0"/>
      </top>
      <bottom/>
      <diagonal/>
    </border>
    <border>
      <left/>
      <right style="medium">
        <color rgb="FF00B0F0"/>
      </right>
      <top/>
      <bottom/>
      <diagonal/>
    </border>
    <border>
      <left style="medium">
        <color rgb="FF00B0F0"/>
      </left>
      <right style="thin">
        <color rgb="FF00B0F0"/>
      </right>
      <top style="thin">
        <color rgb="FF00B0F0"/>
      </top>
      <bottom/>
      <diagonal/>
    </border>
    <border>
      <left/>
      <right style="thin">
        <color rgb="FF00B0F0"/>
      </right>
      <top style="thin">
        <color rgb="FF00B0F0"/>
      </top>
      <bottom/>
      <diagonal/>
    </border>
    <border>
      <left style="medium">
        <color rgb="FF00B0F0"/>
      </left>
      <right style="thin">
        <color rgb="FF00B0F0"/>
      </right>
      <top/>
      <bottom/>
      <diagonal/>
    </border>
    <border>
      <left style="medium">
        <color rgb="FF00B0F0"/>
      </left>
      <right/>
      <top/>
      <bottom style="medium">
        <color rgb="FF00B0F0"/>
      </bottom>
      <diagonal/>
    </border>
    <border>
      <left/>
      <right style="medium">
        <color rgb="FF00B0F0"/>
      </right>
      <top/>
      <bottom style="medium">
        <color rgb="FF00B0F0"/>
      </bottom>
      <diagonal/>
    </border>
    <border>
      <left/>
      <right style="medium">
        <color rgb="FF00B0F0"/>
      </right>
      <top style="medium">
        <color rgb="FF00B0F0"/>
      </top>
      <bottom style="thin">
        <color rgb="FF00B0F0"/>
      </bottom>
      <diagonal/>
    </border>
    <border>
      <left/>
      <right style="medium">
        <color rgb="FF00B0F0"/>
      </right>
      <top style="thin">
        <color rgb="FF00B0F0"/>
      </top>
      <bottom style="thin">
        <color rgb="FF00B0F0"/>
      </bottom>
      <diagonal/>
    </border>
    <border>
      <left/>
      <right style="medium">
        <color rgb="FF00B0F0"/>
      </right>
      <top style="thin">
        <color rgb="FF00B0F0"/>
      </top>
      <bottom/>
      <diagonal/>
    </border>
    <border>
      <left/>
      <right style="medium">
        <color rgb="FF00B0F0"/>
      </right>
      <top style="thin">
        <color rgb="FF00B0F0"/>
      </top>
      <bottom style="medium">
        <color rgb="FF00B0F0"/>
      </bottom>
      <diagonal/>
    </border>
  </borders>
  <cellStyleXfs count="3">
    <xf numFmtId="0" fontId="0" fillId="0" borderId="0"/>
    <xf numFmtId="9" fontId="1" fillId="0" borderId="0" applyFont="0" applyFill="0" applyBorder="0" applyAlignment="0" applyProtection="0"/>
    <xf numFmtId="0" fontId="2" fillId="0" borderId="0"/>
  </cellStyleXfs>
  <cellXfs count="128">
    <xf numFmtId="0" fontId="0" fillId="0" borderId="0" xfId="0"/>
    <xf numFmtId="0" fontId="5" fillId="0" borderId="0" xfId="0" applyFont="1" applyAlignment="1" applyProtection="1">
      <alignment vertical="center"/>
      <protection locked="0"/>
    </xf>
    <xf numFmtId="10" fontId="5" fillId="0" borderId="6" xfId="1" applyNumberFormat="1" applyFont="1" applyFill="1" applyBorder="1" applyAlignment="1" applyProtection="1">
      <alignment horizontal="center" vertical="center"/>
      <protection locked="0"/>
    </xf>
    <xf numFmtId="166" fontId="7" fillId="0" borderId="6" xfId="0" applyNumberFormat="1" applyFont="1" applyBorder="1" applyAlignment="1" applyProtection="1">
      <alignment horizontal="right" vertical="center" wrapText="1"/>
      <protection locked="0"/>
    </xf>
    <xf numFmtId="0" fontId="5" fillId="0" borderId="18" xfId="0" applyFont="1" applyBorder="1" applyAlignment="1">
      <alignment horizontal="center" vertical="center" wrapText="1"/>
    </xf>
    <xf numFmtId="164" fontId="5" fillId="0" borderId="19" xfId="0" applyNumberFormat="1" applyFont="1" applyBorder="1" applyAlignment="1">
      <alignment horizontal="center" vertical="center" wrapText="1"/>
    </xf>
    <xf numFmtId="0" fontId="5" fillId="0" borderId="16" xfId="0" applyFont="1" applyBorder="1" applyAlignment="1">
      <alignment horizontal="center" vertical="center" wrapText="1"/>
    </xf>
    <xf numFmtId="164" fontId="5" fillId="0" borderId="21" xfId="0" applyNumberFormat="1" applyFont="1" applyBorder="1" applyAlignment="1">
      <alignment horizontal="center" vertical="center" wrapText="1"/>
    </xf>
    <xf numFmtId="0" fontId="5" fillId="0" borderId="11" xfId="0" applyFont="1" applyBorder="1" applyAlignment="1">
      <alignment horizontal="left" vertical="center" wrapText="1"/>
    </xf>
    <xf numFmtId="0" fontId="5" fillId="0" borderId="23" xfId="0" applyFont="1" applyBorder="1" applyAlignment="1">
      <alignment horizontal="center" vertical="center" wrapText="1"/>
    </xf>
    <xf numFmtId="164" fontId="5" fillId="0" borderId="24" xfId="0" applyNumberFormat="1" applyFont="1" applyBorder="1" applyAlignment="1">
      <alignment horizontal="center" vertical="center" wrapText="1"/>
    </xf>
    <xf numFmtId="166" fontId="7" fillId="0" borderId="25" xfId="0" applyNumberFormat="1" applyFont="1" applyBorder="1" applyAlignment="1">
      <alignment horizontal="center" vertical="center" wrapText="1"/>
    </xf>
    <xf numFmtId="166" fontId="7" fillId="0" borderId="19" xfId="0" applyNumberFormat="1" applyFont="1" applyBorder="1" applyAlignment="1">
      <alignment horizontal="center" vertical="center" wrapText="1"/>
    </xf>
    <xf numFmtId="166" fontId="7" fillId="0" borderId="26" xfId="0" applyNumberFormat="1" applyFont="1" applyBorder="1" applyAlignment="1">
      <alignment horizontal="center" vertical="center" wrapText="1"/>
    </xf>
    <xf numFmtId="166" fontId="7" fillId="0" borderId="21" xfId="0" applyNumberFormat="1" applyFont="1" applyBorder="1" applyAlignment="1">
      <alignment horizontal="center" vertical="center" wrapText="1"/>
    </xf>
    <xf numFmtId="166" fontId="7" fillId="0" borderId="27" xfId="0" applyNumberFormat="1" applyFont="1" applyBorder="1" applyAlignment="1">
      <alignment horizontal="center" vertical="center" wrapText="1"/>
    </xf>
    <xf numFmtId="166" fontId="7" fillId="0" borderId="24" xfId="0" applyNumberFormat="1" applyFont="1" applyBorder="1" applyAlignment="1">
      <alignment horizontal="center" vertical="center" wrapText="1"/>
    </xf>
    <xf numFmtId="1" fontId="5" fillId="0" borderId="6" xfId="0" applyNumberFormat="1" applyFont="1" applyBorder="1" applyAlignment="1">
      <alignment horizontal="center" vertical="center"/>
    </xf>
    <xf numFmtId="165" fontId="7" fillId="0" borderId="6" xfId="0" applyNumberFormat="1" applyFont="1" applyBorder="1" applyAlignment="1">
      <alignment horizontal="right" vertical="center" wrapText="1"/>
    </xf>
    <xf numFmtId="0" fontId="4" fillId="2" borderId="5" xfId="0" applyFont="1" applyFill="1" applyBorder="1" applyAlignment="1">
      <alignment vertical="center"/>
    </xf>
    <xf numFmtId="0" fontId="4" fillId="2" borderId="30" xfId="0" applyFont="1" applyFill="1" applyBorder="1" applyAlignment="1">
      <alignment vertical="center" wrapText="1"/>
    </xf>
    <xf numFmtId="0" fontId="4" fillId="2" borderId="30"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5" fillId="0" borderId="0" xfId="0" applyFont="1" applyProtection="1">
      <protection locked="0"/>
    </xf>
    <xf numFmtId="0" fontId="5" fillId="0" borderId="4" xfId="0" applyFont="1" applyBorder="1" applyProtection="1">
      <protection locked="0"/>
    </xf>
    <xf numFmtId="0" fontId="5" fillId="0" borderId="3" xfId="0" applyFont="1" applyBorder="1" applyAlignment="1">
      <alignment horizontal="left" vertical="center" wrapText="1"/>
    </xf>
    <xf numFmtId="0" fontId="5" fillId="0" borderId="17" xfId="0" applyFont="1" applyBorder="1" applyAlignment="1" applyProtection="1">
      <alignment horizontal="left" vertical="top" wrapText="1"/>
      <protection locked="0"/>
    </xf>
    <xf numFmtId="0" fontId="5" fillId="0" borderId="18" xfId="0" applyFont="1" applyBorder="1" applyAlignment="1" applyProtection="1">
      <alignment horizontal="left" vertical="center" wrapText="1"/>
      <protection locked="0"/>
    </xf>
    <xf numFmtId="0" fontId="5" fillId="0" borderId="19" xfId="0" applyFont="1" applyBorder="1" applyAlignment="1" applyProtection="1">
      <alignment horizontal="left" vertical="center" wrapText="1"/>
      <protection locked="0"/>
    </xf>
    <xf numFmtId="0" fontId="5" fillId="0" borderId="22" xfId="0" applyFont="1" applyBorder="1" applyAlignment="1" applyProtection="1">
      <alignment horizontal="left" vertical="top" wrapText="1"/>
      <protection locked="0"/>
    </xf>
    <xf numFmtId="0" fontId="5" fillId="0" borderId="23" xfId="0" applyFont="1" applyBorder="1" applyAlignment="1" applyProtection="1">
      <alignment horizontal="left" vertical="center" wrapText="1"/>
      <protection locked="0"/>
    </xf>
    <xf numFmtId="0" fontId="5" fillId="0" borderId="24" xfId="0" applyFont="1" applyBorder="1" applyAlignment="1" applyProtection="1">
      <alignment horizontal="left" vertical="center" wrapText="1"/>
      <protection locked="0"/>
    </xf>
    <xf numFmtId="0" fontId="5" fillId="0" borderId="17" xfId="0" applyFont="1" applyBorder="1" applyAlignment="1" applyProtection="1">
      <alignment horizontal="left" vertical="center" wrapText="1"/>
      <protection locked="0"/>
    </xf>
    <xf numFmtId="0" fontId="4" fillId="2" borderId="5" xfId="0" applyFont="1" applyFill="1" applyBorder="1" applyAlignment="1">
      <alignment horizontal="left" vertical="center" wrapText="1"/>
    </xf>
    <xf numFmtId="0" fontId="4" fillId="2" borderId="6" xfId="0" applyFont="1" applyFill="1" applyBorder="1" applyAlignment="1">
      <alignment horizontal="center" vertical="center" wrapText="1"/>
    </xf>
    <xf numFmtId="0" fontId="5" fillId="0" borderId="9" xfId="0" applyFont="1" applyBorder="1" applyAlignment="1">
      <alignment horizontal="left" vertical="center" wrapText="1"/>
    </xf>
    <xf numFmtId="0" fontId="5" fillId="0" borderId="13" xfId="0" applyFont="1" applyBorder="1" applyAlignment="1">
      <alignment horizontal="center" vertical="center" wrapText="1"/>
    </xf>
    <xf numFmtId="0" fontId="5" fillId="0" borderId="12" xfId="0" applyFont="1" applyBorder="1" applyAlignment="1">
      <alignment horizontal="center" vertical="center" wrapText="1"/>
    </xf>
    <xf numFmtId="0" fontId="4" fillId="2" borderId="31" xfId="0" applyFont="1" applyFill="1" applyBorder="1" applyAlignment="1">
      <alignment horizontal="center" vertical="center" wrapText="1"/>
    </xf>
    <xf numFmtId="0" fontId="4" fillId="2" borderId="35" xfId="0" applyFont="1" applyFill="1" applyBorder="1" applyAlignment="1">
      <alignment horizontal="center" vertical="center" wrapText="1"/>
    </xf>
    <xf numFmtId="0" fontId="5" fillId="0" borderId="20" xfId="0" applyFont="1" applyBorder="1" applyAlignment="1" applyProtection="1">
      <alignment horizontal="left" vertical="center" wrapText="1"/>
      <protection locked="0"/>
    </xf>
    <xf numFmtId="0" fontId="5" fillId="0" borderId="16" xfId="0" applyFont="1" applyBorder="1" applyAlignment="1" applyProtection="1">
      <alignment horizontal="left" vertical="center" wrapText="1"/>
      <protection locked="0"/>
    </xf>
    <xf numFmtId="0" fontId="5" fillId="0" borderId="21" xfId="0" applyFont="1" applyBorder="1" applyAlignment="1" applyProtection="1">
      <alignment horizontal="left" vertical="center" wrapText="1"/>
      <protection locked="0"/>
    </xf>
    <xf numFmtId="0" fontId="5" fillId="0" borderId="22" xfId="0" applyFont="1" applyBorder="1" applyAlignment="1" applyProtection="1">
      <alignment horizontal="left" vertical="center" wrapText="1"/>
      <protection locked="0"/>
    </xf>
    <xf numFmtId="0" fontId="5" fillId="0" borderId="13" xfId="0" applyFont="1" applyBorder="1" applyAlignment="1">
      <alignment horizontal="justify" vertical="center"/>
    </xf>
    <xf numFmtId="0" fontId="5" fillId="0" borderId="13" xfId="0" applyFont="1" applyBorder="1" applyAlignment="1">
      <alignment horizontal="center" vertical="center"/>
    </xf>
    <xf numFmtId="0" fontId="5" fillId="0" borderId="10" xfId="0" applyFont="1" applyBorder="1" applyAlignment="1">
      <alignment horizontal="justify" vertical="center"/>
    </xf>
    <xf numFmtId="0" fontId="5" fillId="0" borderId="10" xfId="0" applyFont="1" applyBorder="1" applyAlignment="1">
      <alignment horizontal="center" vertical="center"/>
    </xf>
    <xf numFmtId="0" fontId="5" fillId="0" borderId="14" xfId="0" applyFont="1" applyBorder="1" applyAlignment="1">
      <alignment horizontal="justify" vertical="center" wrapText="1"/>
    </xf>
    <xf numFmtId="0" fontId="5" fillId="0" borderId="10" xfId="0" applyFont="1" applyBorder="1" applyAlignment="1">
      <alignment horizontal="center" vertical="center" wrapText="1"/>
    </xf>
    <xf numFmtId="0" fontId="5" fillId="0" borderId="12" xfId="0" applyFont="1" applyBorder="1" applyAlignment="1">
      <alignment vertical="center" wrapText="1"/>
    </xf>
    <xf numFmtId="0" fontId="5" fillId="0" borderId="15" xfId="0" applyFont="1" applyBorder="1" applyAlignment="1">
      <alignment horizontal="center" vertical="center" wrapText="1"/>
    </xf>
    <xf numFmtId="0" fontId="4" fillId="2" borderId="33" xfId="0" applyFont="1" applyFill="1" applyBorder="1" applyAlignment="1">
      <alignment horizontal="center" vertical="center" wrapText="1"/>
    </xf>
    <xf numFmtId="0" fontId="0" fillId="0" borderId="0" xfId="0" applyProtection="1">
      <protection locked="0"/>
    </xf>
    <xf numFmtId="0" fontId="3" fillId="5" borderId="0" xfId="2" applyFont="1" applyFill="1" applyAlignment="1" applyProtection="1">
      <alignment vertical="center"/>
      <protection locked="0"/>
    </xf>
    <xf numFmtId="0" fontId="8" fillId="6" borderId="6" xfId="0" applyFont="1" applyFill="1" applyBorder="1" applyAlignment="1">
      <alignment vertical="center" wrapText="1"/>
    </xf>
    <xf numFmtId="0" fontId="8" fillId="6" borderId="3" xfId="0" applyFont="1" applyFill="1" applyBorder="1" applyAlignment="1">
      <alignment vertical="center" wrapText="1"/>
    </xf>
    <xf numFmtId="0" fontId="8" fillId="6" borderId="13" xfId="0" applyFont="1" applyFill="1" applyBorder="1" applyAlignment="1">
      <alignment vertical="center" wrapText="1"/>
    </xf>
    <xf numFmtId="0" fontId="9" fillId="0" borderId="17" xfId="0" applyFont="1" applyBorder="1" applyAlignment="1">
      <alignment vertical="center" wrapText="1"/>
    </xf>
    <xf numFmtId="0" fontId="8" fillId="6" borderId="14" xfId="0" applyFont="1" applyFill="1" applyBorder="1" applyAlignment="1">
      <alignment vertical="center" wrapText="1"/>
    </xf>
    <xf numFmtId="0" fontId="9" fillId="0" borderId="20" xfId="0" applyFont="1" applyBorder="1" applyAlignment="1">
      <alignment vertical="center" wrapText="1"/>
    </xf>
    <xf numFmtId="0" fontId="10" fillId="0" borderId="20" xfId="0" applyFont="1" applyBorder="1" applyAlignment="1">
      <alignment vertical="center" wrapText="1"/>
    </xf>
    <xf numFmtId="0" fontId="9" fillId="0" borderId="36" xfId="0" applyFont="1" applyBorder="1" applyAlignment="1">
      <alignment vertical="center" wrapText="1"/>
    </xf>
    <xf numFmtId="0" fontId="10" fillId="7" borderId="38" xfId="0" applyFont="1" applyFill="1" applyBorder="1" applyAlignment="1">
      <alignment vertical="center" wrapText="1"/>
    </xf>
    <xf numFmtId="0" fontId="8" fillId="6" borderId="12" xfId="0" applyFont="1" applyFill="1" applyBorder="1" applyAlignment="1">
      <alignment vertical="center" wrapText="1"/>
    </xf>
    <xf numFmtId="0" fontId="9" fillId="0" borderId="22" xfId="0" applyFont="1" applyBorder="1" applyAlignment="1">
      <alignment vertical="center" wrapText="1"/>
    </xf>
    <xf numFmtId="0" fontId="8" fillId="6" borderId="29"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9" fillId="0" borderId="25" xfId="0" applyFont="1" applyBorder="1" applyAlignment="1" applyProtection="1">
      <alignment horizontal="center" vertical="center" wrapText="1"/>
      <protection locked="0"/>
    </xf>
    <xf numFmtId="0" fontId="9" fillId="0" borderId="26" xfId="0" applyFont="1" applyBorder="1" applyAlignment="1" applyProtection="1">
      <alignment horizontal="center" vertical="center" wrapText="1"/>
      <protection locked="0"/>
    </xf>
    <xf numFmtId="0" fontId="10" fillId="0" borderId="26" xfId="0" applyFont="1" applyBorder="1" applyAlignment="1" applyProtection="1">
      <alignment horizontal="center" vertical="center" wrapText="1"/>
      <protection locked="0"/>
    </xf>
    <xf numFmtId="0" fontId="10" fillId="0" borderId="37" xfId="0" applyFont="1" applyBorder="1" applyAlignment="1" applyProtection="1">
      <alignment horizontal="center" vertical="center" wrapText="1"/>
      <protection locked="0"/>
    </xf>
    <xf numFmtId="0" fontId="10" fillId="7" borderId="28" xfId="0" applyFont="1" applyFill="1" applyBorder="1" applyAlignment="1" applyProtection="1">
      <alignment horizontal="center" vertical="center" wrapText="1"/>
      <protection locked="0"/>
    </xf>
    <xf numFmtId="0" fontId="10" fillId="0" borderId="28" xfId="0" applyFont="1" applyBorder="1" applyAlignment="1" applyProtection="1">
      <alignment horizontal="center" vertical="center" wrapText="1"/>
      <protection locked="0"/>
    </xf>
    <xf numFmtId="0" fontId="9" fillId="0" borderId="27" xfId="0" applyFont="1" applyBorder="1" applyAlignment="1" applyProtection="1">
      <alignment horizontal="center" vertical="center" wrapText="1"/>
      <protection locked="0"/>
    </xf>
    <xf numFmtId="0" fontId="10" fillId="0" borderId="41" xfId="0" applyFont="1" applyBorder="1" applyAlignment="1" applyProtection="1">
      <alignment horizontal="left" vertical="center" wrapText="1"/>
      <protection locked="0"/>
    </xf>
    <xf numFmtId="0" fontId="10" fillId="0" borderId="42" xfId="0" applyFont="1" applyBorder="1" applyAlignment="1" applyProtection="1">
      <alignment horizontal="left" vertical="center" wrapText="1"/>
      <protection locked="0"/>
    </xf>
    <xf numFmtId="0" fontId="10" fillId="0" borderId="43" xfId="0" applyFont="1" applyBorder="1" applyAlignment="1" applyProtection="1">
      <alignment horizontal="left" vertical="center" wrapText="1"/>
      <protection locked="0"/>
    </xf>
    <xf numFmtId="0" fontId="10" fillId="7" borderId="35" xfId="0" applyFont="1" applyFill="1" applyBorder="1" applyAlignment="1" applyProtection="1">
      <alignment horizontal="left" vertical="center" wrapText="1"/>
      <protection locked="0"/>
    </xf>
    <xf numFmtId="0" fontId="10" fillId="0" borderId="35" xfId="0" applyFont="1" applyBorder="1" applyAlignment="1" applyProtection="1">
      <alignment horizontal="left" vertical="center" wrapText="1"/>
      <protection locked="0"/>
    </xf>
    <xf numFmtId="0" fontId="10" fillId="0" borderId="44" xfId="0" applyFont="1" applyBorder="1" applyAlignment="1" applyProtection="1">
      <alignment horizontal="left" vertical="center" wrapText="1"/>
      <protection locked="0"/>
    </xf>
    <xf numFmtId="166" fontId="7" fillId="0" borderId="41" xfId="0" applyNumberFormat="1" applyFont="1" applyBorder="1" applyAlignment="1" applyProtection="1">
      <alignment horizontal="center" vertical="center" wrapText="1"/>
      <protection locked="0"/>
    </xf>
    <xf numFmtId="166" fontId="7" fillId="0" borderId="42" xfId="0" applyNumberFormat="1" applyFont="1" applyBorder="1" applyAlignment="1" applyProtection="1">
      <alignment horizontal="center" vertical="center" wrapText="1"/>
      <protection locked="0"/>
    </xf>
    <xf numFmtId="166" fontId="7" fillId="0" borderId="44" xfId="0" applyNumberFormat="1" applyFont="1" applyBorder="1" applyAlignment="1" applyProtection="1">
      <alignment horizontal="center" vertical="center" wrapText="1"/>
      <protection locked="0"/>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27" xfId="0" applyFont="1" applyBorder="1" applyAlignment="1">
      <alignment horizontal="center"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5" fillId="0" borderId="12" xfId="0" applyFont="1" applyBorder="1" applyAlignment="1">
      <alignment horizontal="left" vertical="center" wrapText="1"/>
    </xf>
    <xf numFmtId="0" fontId="4" fillId="2" borderId="1" xfId="0" applyFont="1" applyFill="1" applyBorder="1" applyAlignment="1">
      <alignment horizontal="left" vertical="center"/>
    </xf>
    <xf numFmtId="0" fontId="4" fillId="2" borderId="2" xfId="0" applyFont="1" applyFill="1" applyBorder="1" applyAlignment="1">
      <alignment horizontal="left" vertical="center"/>
    </xf>
    <xf numFmtId="0" fontId="4" fillId="2" borderId="39" xfId="0" applyFont="1" applyFill="1" applyBorder="1" applyAlignment="1">
      <alignment horizontal="left" vertical="center"/>
    </xf>
    <xf numFmtId="0" fontId="4" fillId="2" borderId="40" xfId="0" applyFont="1" applyFill="1" applyBorder="1" applyAlignment="1">
      <alignment horizontal="left" vertical="center"/>
    </xf>
    <xf numFmtId="0" fontId="4" fillId="2" borderId="5"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5" fillId="0" borderId="5" xfId="0" applyFont="1" applyBorder="1" applyAlignment="1" applyProtection="1">
      <alignment horizontal="center" vertical="center" wrapText="1"/>
      <protection locked="0"/>
    </xf>
    <xf numFmtId="0" fontId="5" fillId="0" borderId="8"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166" fontId="4" fillId="2" borderId="2" xfId="0" applyNumberFormat="1" applyFont="1" applyFill="1" applyBorder="1" applyAlignment="1">
      <alignment horizontal="center" vertical="center" wrapText="1"/>
    </xf>
    <xf numFmtId="166" fontId="4" fillId="2" borderId="35" xfId="0" applyNumberFormat="1" applyFont="1" applyFill="1" applyBorder="1" applyAlignment="1">
      <alignment horizontal="center" vertical="center" wrapText="1"/>
    </xf>
    <xf numFmtId="166" fontId="4" fillId="2" borderId="40" xfId="0" applyNumberFormat="1" applyFont="1" applyFill="1" applyBorder="1" applyAlignment="1">
      <alignment horizontal="center" vertical="center" wrapText="1"/>
    </xf>
    <xf numFmtId="0" fontId="4" fillId="2" borderId="5"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1"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39" xfId="0" applyFont="1" applyFill="1" applyBorder="1" applyAlignment="1">
      <alignment horizontal="left" vertical="center" wrapText="1"/>
    </xf>
    <xf numFmtId="0" fontId="4" fillId="2" borderId="40" xfId="0" applyFont="1" applyFill="1" applyBorder="1" applyAlignment="1">
      <alignment horizontal="left" vertical="center" wrapText="1"/>
    </xf>
    <xf numFmtId="0" fontId="8" fillId="6" borderId="34" xfId="0" applyFont="1" applyFill="1" applyBorder="1" applyAlignment="1">
      <alignment vertical="center" wrapText="1"/>
    </xf>
    <xf numFmtId="0" fontId="8" fillId="6" borderId="31" xfId="0" applyFont="1" applyFill="1" applyBorder="1" applyAlignment="1">
      <alignment vertical="center" wrapText="1"/>
    </xf>
    <xf numFmtId="0" fontId="8" fillId="6" borderId="10" xfId="0" applyFont="1" applyFill="1" applyBorder="1" applyAlignment="1">
      <alignment vertical="center" wrapText="1"/>
    </xf>
    <xf numFmtId="0" fontId="3" fillId="5" borderId="0" xfId="2" applyFont="1" applyFill="1" applyAlignment="1" applyProtection="1">
      <alignment horizontal="center" vertical="center"/>
      <protection locked="0"/>
    </xf>
    <xf numFmtId="0" fontId="4" fillId="2" borderId="1" xfId="0" applyFont="1" applyFill="1" applyBorder="1" applyAlignment="1">
      <alignment horizontal="center"/>
    </xf>
    <xf numFmtId="0" fontId="4" fillId="2" borderId="2" xfId="0" applyFont="1" applyFill="1" applyBorder="1" applyAlignment="1">
      <alignment horizontal="center"/>
    </xf>
    <xf numFmtId="0" fontId="5" fillId="4" borderId="1" xfId="0" applyFont="1" applyFill="1" applyBorder="1" applyAlignment="1">
      <alignment horizontal="center"/>
    </xf>
    <xf numFmtId="0" fontId="5" fillId="4" borderId="33" xfId="0" applyFont="1" applyFill="1" applyBorder="1" applyAlignment="1">
      <alignment horizontal="center"/>
    </xf>
    <xf numFmtId="0" fontId="5" fillId="4" borderId="2" xfId="0" applyFont="1" applyFill="1" applyBorder="1" applyAlignment="1">
      <alignment horizontal="center"/>
    </xf>
    <xf numFmtId="0" fontId="6" fillId="4" borderId="32" xfId="0" applyFont="1" applyFill="1" applyBorder="1" applyAlignment="1">
      <alignment horizontal="center" vertical="center"/>
    </xf>
    <xf numFmtId="0" fontId="6" fillId="4" borderId="0" xfId="0" applyFont="1" applyFill="1" applyAlignment="1">
      <alignment horizontal="center" vertical="center"/>
    </xf>
    <xf numFmtId="0" fontId="6" fillId="4" borderId="35" xfId="0" applyFont="1" applyFill="1" applyBorder="1" applyAlignment="1">
      <alignment horizontal="center" vertical="center"/>
    </xf>
    <xf numFmtId="0" fontId="4" fillId="2" borderId="5" xfId="0" applyFont="1" applyFill="1" applyBorder="1" applyAlignment="1">
      <alignment horizontal="center"/>
    </xf>
    <xf numFmtId="0" fontId="4" fillId="2" borderId="8" xfId="0" applyFont="1" applyFill="1" applyBorder="1" applyAlignment="1">
      <alignment horizontal="center"/>
    </xf>
    <xf numFmtId="0" fontId="4" fillId="2" borderId="7" xfId="0" applyFont="1" applyFill="1" applyBorder="1" applyAlignment="1">
      <alignment horizontal="center"/>
    </xf>
    <xf numFmtId="0" fontId="4" fillId="2" borderId="3" xfId="0" applyFont="1" applyFill="1" applyBorder="1" applyAlignment="1">
      <alignment horizontal="center" vertical="center" wrapText="1"/>
    </xf>
    <xf numFmtId="0" fontId="6" fillId="3" borderId="5" xfId="0" applyFont="1" applyFill="1" applyBorder="1" applyAlignment="1">
      <alignment horizontal="left" vertical="center" wrapText="1"/>
    </xf>
    <xf numFmtId="0" fontId="6" fillId="3" borderId="7" xfId="0" applyFont="1" applyFill="1" applyBorder="1" applyAlignment="1">
      <alignment horizontal="left" vertical="center" wrapText="1"/>
    </xf>
  </cellXfs>
  <cellStyles count="3">
    <cellStyle name="Normal" xfId="0" builtinId="0"/>
    <cellStyle name="Normal 2" xfId="2" xr:uid="{00000000-0005-0000-0000-000001000000}"/>
    <cellStyle name="Percent" xfId="1" builtinId="5"/>
  </cellStyles>
  <dxfs count="8">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s>
  <tableStyles count="0" defaultTableStyle="TableStyleMedium2" defaultPivotStyle="PivotStyleLight16"/>
  <colors>
    <mruColors>
      <color rgb="FF0000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20"/>
  <sheetViews>
    <sheetView workbookViewId="0">
      <selection activeCell="C11" sqref="C11"/>
    </sheetView>
  </sheetViews>
  <sheetFormatPr defaultRowHeight="14.4" x14ac:dyDescent="0.3"/>
  <cols>
    <col min="1" max="1" width="7.21875" style="53" customWidth="1"/>
    <col min="2" max="2" width="32.21875" style="53" customWidth="1"/>
    <col min="3" max="3" width="27.21875" style="53" customWidth="1"/>
    <col min="4" max="4" width="18.109375" style="53" customWidth="1"/>
    <col min="5" max="16384" width="8.88671875" style="53"/>
  </cols>
  <sheetData>
    <row r="1" spans="1:4" ht="15.6" x14ac:dyDescent="0.3">
      <c r="A1" s="113" t="s">
        <v>36</v>
      </c>
      <c r="B1" s="113"/>
      <c r="C1" s="113"/>
      <c r="D1" s="113"/>
    </row>
    <row r="2" spans="1:4" ht="15.6" x14ac:dyDescent="0.3">
      <c r="A2" s="113" t="s">
        <v>37</v>
      </c>
      <c r="B2" s="113"/>
      <c r="C2" s="113"/>
      <c r="D2" s="113"/>
    </row>
    <row r="3" spans="1:4" ht="16.2" thickBot="1" x14ac:dyDescent="0.35">
      <c r="A3" s="54"/>
      <c r="B3" s="54"/>
      <c r="C3" s="54"/>
      <c r="D3" s="54"/>
    </row>
    <row r="4" spans="1:4" ht="29.4" thickBot="1" x14ac:dyDescent="0.35">
      <c r="A4" s="55"/>
      <c r="B4" s="56" t="s">
        <v>38</v>
      </c>
      <c r="C4" s="66" t="s">
        <v>66</v>
      </c>
      <c r="D4" s="67" t="s">
        <v>39</v>
      </c>
    </row>
    <row r="5" spans="1:4" x14ac:dyDescent="0.3">
      <c r="A5" s="57" t="s">
        <v>46</v>
      </c>
      <c r="B5" s="58" t="s">
        <v>47</v>
      </c>
      <c r="C5" s="68"/>
      <c r="D5" s="75"/>
    </row>
    <row r="6" spans="1:4" x14ac:dyDescent="0.3">
      <c r="A6" s="59" t="s">
        <v>48</v>
      </c>
      <c r="B6" s="60" t="s">
        <v>49</v>
      </c>
      <c r="C6" s="69"/>
      <c r="D6" s="76"/>
    </row>
    <row r="7" spans="1:4" ht="28.8" x14ac:dyDescent="0.3">
      <c r="A7" s="59"/>
      <c r="B7" s="61" t="s">
        <v>64</v>
      </c>
      <c r="C7" s="70"/>
      <c r="D7" s="76"/>
    </row>
    <row r="8" spans="1:4" x14ac:dyDescent="0.3">
      <c r="A8" s="110"/>
      <c r="B8" s="62" t="s">
        <v>50</v>
      </c>
      <c r="C8" s="71"/>
      <c r="D8" s="77"/>
    </row>
    <row r="9" spans="1:4" x14ac:dyDescent="0.3">
      <c r="A9" s="111"/>
      <c r="B9" s="63" t="s">
        <v>51</v>
      </c>
      <c r="C9" s="72"/>
      <c r="D9" s="78"/>
    </row>
    <row r="10" spans="1:4" x14ac:dyDescent="0.3">
      <c r="A10" s="111"/>
      <c r="B10" s="63" t="s">
        <v>52</v>
      </c>
      <c r="C10" s="72"/>
      <c r="D10" s="78"/>
    </row>
    <row r="11" spans="1:4" x14ac:dyDescent="0.3">
      <c r="A11" s="112"/>
      <c r="B11" s="63" t="s">
        <v>53</v>
      </c>
      <c r="C11" s="73"/>
      <c r="D11" s="79"/>
    </row>
    <row r="12" spans="1:4" x14ac:dyDescent="0.3">
      <c r="A12" s="59"/>
      <c r="B12" s="61" t="s">
        <v>65</v>
      </c>
      <c r="C12" s="70"/>
      <c r="D12" s="76"/>
    </row>
    <row r="13" spans="1:4" x14ac:dyDescent="0.3">
      <c r="A13" s="59" t="s">
        <v>54</v>
      </c>
      <c r="B13" s="60" t="s">
        <v>40</v>
      </c>
      <c r="C13" s="69"/>
      <c r="D13" s="76"/>
    </row>
    <row r="14" spans="1:4" x14ac:dyDescent="0.3">
      <c r="A14" s="59"/>
      <c r="B14" s="61" t="s">
        <v>55</v>
      </c>
      <c r="C14" s="70"/>
      <c r="D14" s="76"/>
    </row>
    <row r="15" spans="1:4" x14ac:dyDescent="0.3">
      <c r="A15" s="59"/>
      <c r="B15" s="61" t="s">
        <v>56</v>
      </c>
      <c r="C15" s="70"/>
      <c r="D15" s="76"/>
    </row>
    <row r="16" spans="1:4" x14ac:dyDescent="0.3">
      <c r="A16" s="59"/>
      <c r="B16" s="61" t="s">
        <v>57</v>
      </c>
      <c r="C16" s="70"/>
      <c r="D16" s="76"/>
    </row>
    <row r="17" spans="1:4" x14ac:dyDescent="0.3">
      <c r="A17" s="59" t="s">
        <v>58</v>
      </c>
      <c r="B17" s="60" t="s">
        <v>59</v>
      </c>
      <c r="C17" s="69"/>
      <c r="D17" s="76"/>
    </row>
    <row r="18" spans="1:4" x14ac:dyDescent="0.3">
      <c r="A18" s="59" t="s">
        <v>60</v>
      </c>
      <c r="B18" s="60" t="s">
        <v>61</v>
      </c>
      <c r="C18" s="69"/>
      <c r="D18" s="76"/>
    </row>
    <row r="19" spans="1:4" x14ac:dyDescent="0.3">
      <c r="A19" s="59" t="s">
        <v>60</v>
      </c>
      <c r="B19" s="60" t="s">
        <v>62</v>
      </c>
      <c r="C19" s="69"/>
      <c r="D19" s="76"/>
    </row>
    <row r="20" spans="1:4" ht="15" thickBot="1" x14ac:dyDescent="0.35">
      <c r="A20" s="64" t="s">
        <v>60</v>
      </c>
      <c r="B20" s="65" t="s">
        <v>63</v>
      </c>
      <c r="C20" s="74"/>
      <c r="D20" s="80"/>
    </row>
  </sheetData>
  <sheetProtection algorithmName="SHA-512" hashValue="CN9DYzBrP2M7MTgq5deV7906Pt9Vjhexduqh3CHYDU65HIYzRuNAW7sQI97/uAHVZk6RsnVFLxOTmjI76xlvuA==" saltValue="aIVmt1j46aMsWd0z/HyAfg==" spinCount="100000" sheet="1" objects="1" scenarios="1"/>
  <mergeCells count="3">
    <mergeCell ref="A8:A11"/>
    <mergeCell ref="A1:D1"/>
    <mergeCell ref="A2:D2"/>
  </mergeCells>
  <conditionalFormatting sqref="C5:D20">
    <cfRule type="containsBlanks" dxfId="7" priority="1">
      <formula>LEN(TRIM(C5))=0</formula>
    </cfRule>
  </conditionalFormatting>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4"/>
  <sheetViews>
    <sheetView tabSelected="1" topLeftCell="A2" zoomScaleNormal="100" workbookViewId="0">
      <selection activeCell="A9" sqref="A9"/>
    </sheetView>
  </sheetViews>
  <sheetFormatPr defaultRowHeight="13.8" x14ac:dyDescent="0.3"/>
  <cols>
    <col min="1" max="1" width="31" style="1" customWidth="1"/>
    <col min="2" max="2" width="12.44140625" style="1" bestFit="1" customWidth="1"/>
    <col min="3" max="3" width="14" style="1" customWidth="1"/>
    <col min="4" max="4" width="10" style="1" customWidth="1"/>
    <col min="5" max="5" width="12.44140625" style="1" bestFit="1" customWidth="1"/>
    <col min="6" max="6" width="14.21875" style="1" bestFit="1" customWidth="1"/>
    <col min="7" max="7" width="24.33203125" style="1" bestFit="1" customWidth="1"/>
    <col min="8" max="9" width="14" style="1" customWidth="1"/>
    <col min="10" max="13" width="14.33203125" style="1" customWidth="1"/>
    <col min="14" max="16384" width="8.88671875" style="1"/>
  </cols>
  <sheetData>
    <row r="1" spans="1:8" ht="27" customHeight="1" thickBot="1" x14ac:dyDescent="0.35">
      <c r="A1" s="19" t="s">
        <v>76</v>
      </c>
      <c r="B1" s="94" t="s">
        <v>42</v>
      </c>
      <c r="C1" s="95"/>
      <c r="D1" s="96"/>
      <c r="E1" s="103" t="s">
        <v>44</v>
      </c>
      <c r="F1" s="104"/>
      <c r="G1" s="104"/>
      <c r="H1" s="105"/>
    </row>
    <row r="2" spans="1:8" ht="37.200000000000003" customHeight="1" thickBot="1" x14ac:dyDescent="0.35">
      <c r="A2" s="20" t="s">
        <v>0</v>
      </c>
      <c r="B2" s="21" t="s">
        <v>7</v>
      </c>
      <c r="C2" s="21" t="s">
        <v>5</v>
      </c>
      <c r="D2" s="21" t="s">
        <v>6</v>
      </c>
      <c r="E2" s="21" t="s">
        <v>1</v>
      </c>
      <c r="F2" s="21" t="s">
        <v>2</v>
      </c>
      <c r="G2" s="21" t="s">
        <v>3</v>
      </c>
      <c r="H2" s="21" t="s">
        <v>4</v>
      </c>
    </row>
    <row r="3" spans="1:8" ht="27.6" x14ac:dyDescent="0.3">
      <c r="A3" s="87" t="s">
        <v>8</v>
      </c>
      <c r="B3" s="84">
        <v>17</v>
      </c>
      <c r="C3" s="4">
        <v>255</v>
      </c>
      <c r="D3" s="5">
        <f>B3*C3/1000</f>
        <v>4.335</v>
      </c>
      <c r="E3" s="81"/>
      <c r="F3" s="11">
        <f t="shared" ref="F3:F18" si="0">$B3*E3</f>
        <v>0</v>
      </c>
      <c r="G3" s="12">
        <f t="shared" ref="G3:G18" si="1">F3*$E$21+F3</f>
        <v>0</v>
      </c>
      <c r="H3" s="100">
        <f>SUM($F$3:$F$18)+H21</f>
        <v>0</v>
      </c>
    </row>
    <row r="4" spans="1:8" ht="27.6" x14ac:dyDescent="0.3">
      <c r="A4" s="88" t="s">
        <v>9</v>
      </c>
      <c r="B4" s="85">
        <v>67</v>
      </c>
      <c r="C4" s="6">
        <v>670</v>
      </c>
      <c r="D4" s="7">
        <f t="shared" ref="D4:D18" si="2">B4*C4/1000</f>
        <v>44.89</v>
      </c>
      <c r="E4" s="82"/>
      <c r="F4" s="13">
        <f t="shared" si="0"/>
        <v>0</v>
      </c>
      <c r="G4" s="14">
        <f t="shared" si="1"/>
        <v>0</v>
      </c>
      <c r="H4" s="101"/>
    </row>
    <row r="5" spans="1:8" ht="14.4" customHeight="1" x14ac:dyDescent="0.3">
      <c r="A5" s="88" t="s">
        <v>10</v>
      </c>
      <c r="B5" s="85">
        <v>0</v>
      </c>
      <c r="C5" s="6">
        <v>14.9</v>
      </c>
      <c r="D5" s="7">
        <f t="shared" si="2"/>
        <v>0</v>
      </c>
      <c r="E5" s="82"/>
      <c r="F5" s="13">
        <f t="shared" si="0"/>
        <v>0</v>
      </c>
      <c r="G5" s="14">
        <f t="shared" si="1"/>
        <v>0</v>
      </c>
      <c r="H5" s="101"/>
    </row>
    <row r="6" spans="1:8" x14ac:dyDescent="0.3">
      <c r="A6" s="88" t="s">
        <v>81</v>
      </c>
      <c r="B6" s="85">
        <v>300</v>
      </c>
      <c r="C6" s="6">
        <v>21.92</v>
      </c>
      <c r="D6" s="7">
        <f t="shared" si="2"/>
        <v>6.5760000000000005</v>
      </c>
      <c r="E6" s="82"/>
      <c r="F6" s="13">
        <f t="shared" si="0"/>
        <v>0</v>
      </c>
      <c r="G6" s="14">
        <f t="shared" si="1"/>
        <v>0</v>
      </c>
      <c r="H6" s="101"/>
    </row>
    <row r="7" spans="1:8" x14ac:dyDescent="0.3">
      <c r="A7" s="88" t="s">
        <v>82</v>
      </c>
      <c r="B7" s="85">
        <v>7600</v>
      </c>
      <c r="C7" s="6">
        <v>30.7</v>
      </c>
      <c r="D7" s="7">
        <f t="shared" si="2"/>
        <v>233.32</v>
      </c>
      <c r="E7" s="82"/>
      <c r="F7" s="13">
        <f t="shared" si="0"/>
        <v>0</v>
      </c>
      <c r="G7" s="14">
        <f t="shared" si="1"/>
        <v>0</v>
      </c>
      <c r="H7" s="101"/>
    </row>
    <row r="8" spans="1:8" ht="27.6" x14ac:dyDescent="0.3">
      <c r="A8" s="88" t="s">
        <v>11</v>
      </c>
      <c r="B8" s="85">
        <v>10</v>
      </c>
      <c r="C8" s="6">
        <v>10</v>
      </c>
      <c r="D8" s="7">
        <f t="shared" si="2"/>
        <v>0.1</v>
      </c>
      <c r="E8" s="82"/>
      <c r="F8" s="13">
        <f t="shared" si="0"/>
        <v>0</v>
      </c>
      <c r="G8" s="14">
        <f t="shared" si="1"/>
        <v>0</v>
      </c>
      <c r="H8" s="101"/>
    </row>
    <row r="9" spans="1:8" ht="27.6" x14ac:dyDescent="0.3">
      <c r="A9" s="88" t="s">
        <v>12</v>
      </c>
      <c r="B9" s="85">
        <v>32</v>
      </c>
      <c r="C9" s="6">
        <v>16</v>
      </c>
      <c r="D9" s="7">
        <f t="shared" si="2"/>
        <v>0.51200000000000001</v>
      </c>
      <c r="E9" s="82"/>
      <c r="F9" s="13">
        <f t="shared" si="0"/>
        <v>0</v>
      </c>
      <c r="G9" s="14">
        <f t="shared" si="1"/>
        <v>0</v>
      </c>
      <c r="H9" s="101"/>
    </row>
    <row r="10" spans="1:8" ht="27.6" x14ac:dyDescent="0.3">
      <c r="A10" s="88" t="s">
        <v>13</v>
      </c>
      <c r="B10" s="85">
        <v>52</v>
      </c>
      <c r="C10" s="6">
        <v>12</v>
      </c>
      <c r="D10" s="7">
        <f t="shared" si="2"/>
        <v>0.624</v>
      </c>
      <c r="E10" s="82"/>
      <c r="F10" s="13">
        <f t="shared" si="0"/>
        <v>0</v>
      </c>
      <c r="G10" s="14">
        <f t="shared" si="1"/>
        <v>0</v>
      </c>
      <c r="H10" s="101"/>
    </row>
    <row r="11" spans="1:8" ht="27.6" x14ac:dyDescent="0.3">
      <c r="A11" s="88" t="s">
        <v>70</v>
      </c>
      <c r="B11" s="85">
        <v>6</v>
      </c>
      <c r="C11" s="6">
        <v>25</v>
      </c>
      <c r="D11" s="7">
        <f t="shared" si="2"/>
        <v>0.15</v>
      </c>
      <c r="E11" s="82"/>
      <c r="F11" s="13">
        <f t="shared" si="0"/>
        <v>0</v>
      </c>
      <c r="G11" s="14">
        <f t="shared" si="1"/>
        <v>0</v>
      </c>
      <c r="H11" s="101"/>
    </row>
    <row r="12" spans="1:8" ht="14.4" customHeight="1" x14ac:dyDescent="0.3">
      <c r="A12" s="88" t="s">
        <v>14</v>
      </c>
      <c r="B12" s="85">
        <v>27</v>
      </c>
      <c r="C12" s="6">
        <v>36</v>
      </c>
      <c r="D12" s="7">
        <f t="shared" si="2"/>
        <v>0.97199999999999998</v>
      </c>
      <c r="E12" s="82"/>
      <c r="F12" s="13">
        <f t="shared" si="0"/>
        <v>0</v>
      </c>
      <c r="G12" s="14">
        <f t="shared" si="1"/>
        <v>0</v>
      </c>
      <c r="H12" s="101"/>
    </row>
    <row r="13" spans="1:8" ht="27.6" x14ac:dyDescent="0.3">
      <c r="A13" s="88" t="s">
        <v>15</v>
      </c>
      <c r="B13" s="85">
        <v>10</v>
      </c>
      <c r="C13" s="6">
        <v>10</v>
      </c>
      <c r="D13" s="7">
        <f t="shared" si="2"/>
        <v>0.1</v>
      </c>
      <c r="E13" s="82"/>
      <c r="F13" s="13">
        <f t="shared" si="0"/>
        <v>0</v>
      </c>
      <c r="G13" s="14">
        <f t="shared" si="1"/>
        <v>0</v>
      </c>
      <c r="H13" s="101"/>
    </row>
    <row r="14" spans="1:8" ht="27.6" x14ac:dyDescent="0.3">
      <c r="A14" s="88" t="s">
        <v>16</v>
      </c>
      <c r="B14" s="85">
        <v>16</v>
      </c>
      <c r="C14" s="6">
        <v>12</v>
      </c>
      <c r="D14" s="7">
        <f t="shared" si="2"/>
        <v>0.192</v>
      </c>
      <c r="E14" s="82"/>
      <c r="F14" s="13">
        <f t="shared" si="0"/>
        <v>0</v>
      </c>
      <c r="G14" s="14">
        <f t="shared" si="1"/>
        <v>0</v>
      </c>
      <c r="H14" s="101"/>
    </row>
    <row r="15" spans="1:8" ht="27.6" x14ac:dyDescent="0.3">
      <c r="A15" s="88" t="s">
        <v>17</v>
      </c>
      <c r="B15" s="85">
        <v>290</v>
      </c>
      <c r="C15" s="6">
        <v>14</v>
      </c>
      <c r="D15" s="7">
        <f t="shared" si="2"/>
        <v>4.0599999999999996</v>
      </c>
      <c r="E15" s="82"/>
      <c r="F15" s="13">
        <f t="shared" si="0"/>
        <v>0</v>
      </c>
      <c r="G15" s="14">
        <f t="shared" si="1"/>
        <v>0</v>
      </c>
      <c r="H15" s="101"/>
    </row>
    <row r="16" spans="1:8" ht="27.6" x14ac:dyDescent="0.3">
      <c r="A16" s="88" t="s">
        <v>18</v>
      </c>
      <c r="B16" s="85">
        <v>6</v>
      </c>
      <c r="C16" s="6">
        <v>30.5</v>
      </c>
      <c r="D16" s="7">
        <f t="shared" ref="D16:D17" si="3">B16*C16/1000</f>
        <v>0.183</v>
      </c>
      <c r="E16" s="82"/>
      <c r="F16" s="13">
        <f t="shared" si="0"/>
        <v>0</v>
      </c>
      <c r="G16" s="14">
        <f t="shared" si="1"/>
        <v>0</v>
      </c>
      <c r="H16" s="101"/>
    </row>
    <row r="17" spans="1:8" x14ac:dyDescent="0.3">
      <c r="A17" s="88" t="s">
        <v>71</v>
      </c>
      <c r="B17" s="85">
        <v>2</v>
      </c>
      <c r="C17" s="6">
        <v>2000</v>
      </c>
      <c r="D17" s="7">
        <f t="shared" si="3"/>
        <v>4</v>
      </c>
      <c r="E17" s="82"/>
      <c r="F17" s="13">
        <f t="shared" ref="F17" si="4">$B17*E17</f>
        <v>0</v>
      </c>
      <c r="G17" s="14">
        <f t="shared" ref="G17" si="5">F17*$E$21+F17</f>
        <v>0</v>
      </c>
      <c r="H17" s="101"/>
    </row>
    <row r="18" spans="1:8" ht="14.4" thickBot="1" x14ac:dyDescent="0.35">
      <c r="A18" s="89" t="s">
        <v>79</v>
      </c>
      <c r="B18" s="86">
        <v>4</v>
      </c>
      <c r="C18" s="9">
        <v>3000</v>
      </c>
      <c r="D18" s="10">
        <f t="shared" si="2"/>
        <v>12</v>
      </c>
      <c r="E18" s="83"/>
      <c r="F18" s="15">
        <f t="shared" si="0"/>
        <v>0</v>
      </c>
      <c r="G18" s="16">
        <f t="shared" si="1"/>
        <v>0</v>
      </c>
      <c r="H18" s="102"/>
    </row>
    <row r="19" spans="1:8" ht="14.4" thickBot="1" x14ac:dyDescent="0.35"/>
    <row r="20" spans="1:8" ht="42" thickBot="1" x14ac:dyDescent="0.35">
      <c r="A20" s="106" t="s">
        <v>72</v>
      </c>
      <c r="B20" s="107"/>
      <c r="E20" s="21" t="s">
        <v>19</v>
      </c>
      <c r="F20" s="21" t="s">
        <v>20</v>
      </c>
      <c r="G20" s="21" t="s">
        <v>80</v>
      </c>
      <c r="H20" s="21" t="s">
        <v>21</v>
      </c>
    </row>
    <row r="21" spans="1:8" ht="14.4" thickBot="1" x14ac:dyDescent="0.35">
      <c r="A21" s="108"/>
      <c r="B21" s="109"/>
      <c r="E21" s="2"/>
      <c r="F21" s="3"/>
      <c r="G21" s="17">
        <f>ROUNDUP((SUM(D3:D18))/25,0)</f>
        <v>13</v>
      </c>
      <c r="H21" s="18">
        <f>F21*G21</f>
        <v>0</v>
      </c>
    </row>
    <row r="22" spans="1:8" ht="15.6" customHeight="1" thickBot="1" x14ac:dyDescent="0.35"/>
    <row r="23" spans="1:8" ht="53.4" customHeight="1" thickBot="1" x14ac:dyDescent="0.35">
      <c r="A23" s="90" t="s">
        <v>41</v>
      </c>
      <c r="B23" s="91"/>
      <c r="E23" s="94" t="s">
        <v>67</v>
      </c>
      <c r="F23" s="95"/>
      <c r="G23" s="95"/>
      <c r="H23" s="96"/>
    </row>
    <row r="24" spans="1:8" ht="53.4" customHeight="1" thickBot="1" x14ac:dyDescent="0.35">
      <c r="A24" s="92"/>
      <c r="B24" s="93"/>
      <c r="E24" s="97"/>
      <c r="F24" s="98"/>
      <c r="G24" s="98"/>
      <c r="H24" s="99"/>
    </row>
  </sheetData>
  <sheetProtection algorithmName="SHA-512" hashValue="1A8ecxyTgJ647yyRlvAWf6QlRBNtzMXHY/FiOCqgL+Ow3pVH7ZZXU1FgXXGeP/5TySnDZqnboyiuWSaZG0RArw==" saltValue="rSNFQ9zalgzwurxwjyC9ww==" spinCount="100000" sheet="1" objects="1" scenarios="1"/>
  <mergeCells count="7">
    <mergeCell ref="A23:B24"/>
    <mergeCell ref="E23:H23"/>
    <mergeCell ref="E24:H24"/>
    <mergeCell ref="H3:H18"/>
    <mergeCell ref="B1:D1"/>
    <mergeCell ref="E1:H1"/>
    <mergeCell ref="A20:B21"/>
  </mergeCells>
  <conditionalFormatting sqref="E3:E18">
    <cfRule type="containsBlanks" dxfId="6" priority="3">
      <formula>LEN(TRIM(E3))=0</formula>
    </cfRule>
  </conditionalFormatting>
  <conditionalFormatting sqref="E24">
    <cfRule type="containsBlanks" dxfId="5" priority="1">
      <formula>LEN(TRIM(E24))=0</formula>
    </cfRule>
  </conditionalFormatting>
  <conditionalFormatting sqref="E21:F21">
    <cfRule type="containsBlanks" dxfId="4" priority="2">
      <formula>LEN(TRIM(E21))=0</formula>
    </cfRule>
  </conditionalFormatting>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
  <sheetViews>
    <sheetView workbookViewId="0">
      <selection activeCell="B2" sqref="B2"/>
    </sheetView>
  </sheetViews>
  <sheetFormatPr defaultRowHeight="13.8" x14ac:dyDescent="0.3"/>
  <cols>
    <col min="1" max="1" width="27.44140625" style="23" customWidth="1"/>
    <col min="2" max="16384" width="8.88671875" style="23"/>
  </cols>
  <sheetData>
    <row r="1" spans="1:2" ht="14.4" thickBot="1" x14ac:dyDescent="0.35">
      <c r="A1" s="114" t="s">
        <v>69</v>
      </c>
      <c r="B1" s="115"/>
    </row>
    <row r="2" spans="1:2" ht="69.599999999999994" thickBot="1" x14ac:dyDescent="0.35">
      <c r="A2" s="25" t="s">
        <v>22</v>
      </c>
      <c r="B2" s="24"/>
    </row>
  </sheetData>
  <sheetProtection algorithmName="SHA-512" hashValue="MJUOXZIKIqRnsytp7Iyl+QqY+fY0JPgUPthlQ3cexFcMghPYlPVcswY8DVe2bmtJGpf56ZrCZrVWxYi8/WJqHw==" saltValue="YSDTn1VtQIS0EUVfA57CVw==" spinCount="100000" sheet="1" objects="1" scenarios="1"/>
  <mergeCells count="1">
    <mergeCell ref="A1:B1"/>
  </mergeCells>
  <conditionalFormatting sqref="B2">
    <cfRule type="containsBlanks" dxfId="3" priority="1">
      <formula>LEN(TRIM(B2))=0</formula>
    </cfRule>
  </conditionalFormatting>
  <pageMargins left="0.7" right="0.7" top="0.75" bottom="0.75" header="0.3" footer="0.3"/>
  <pageSetup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8"/>
  <sheetViews>
    <sheetView zoomScaleNormal="100" workbookViewId="0">
      <selection activeCell="E5" sqref="E5"/>
    </sheetView>
  </sheetViews>
  <sheetFormatPr defaultRowHeight="13.8" x14ac:dyDescent="0.3"/>
  <cols>
    <col min="1" max="1" width="46.88671875" style="23" customWidth="1"/>
    <col min="2" max="2" width="18.33203125" style="23" customWidth="1"/>
    <col min="3" max="3" width="4.5546875" style="23" customWidth="1"/>
    <col min="4" max="6" width="15.44140625" style="23" customWidth="1"/>
    <col min="7" max="16384" width="8.88671875" style="23"/>
  </cols>
  <sheetData>
    <row r="1" spans="1:7" ht="14.4" thickBot="1" x14ac:dyDescent="0.35">
      <c r="A1" s="125" t="s">
        <v>45</v>
      </c>
      <c r="B1" s="96"/>
      <c r="D1" s="122" t="s">
        <v>43</v>
      </c>
      <c r="E1" s="123"/>
      <c r="F1" s="124"/>
    </row>
    <row r="2" spans="1:7" ht="42" thickBot="1" x14ac:dyDescent="0.35">
      <c r="A2" s="33" t="s">
        <v>23</v>
      </c>
      <c r="B2" s="34" t="s">
        <v>24</v>
      </c>
      <c r="D2" s="38" t="s">
        <v>25</v>
      </c>
      <c r="E2" s="39" t="s">
        <v>26</v>
      </c>
      <c r="F2" s="34" t="s">
        <v>27</v>
      </c>
    </row>
    <row r="3" spans="1:7" ht="49.2" customHeight="1" thickBot="1" x14ac:dyDescent="0.35">
      <c r="A3" s="126" t="s">
        <v>28</v>
      </c>
      <c r="B3" s="127"/>
      <c r="D3" s="116"/>
      <c r="E3" s="117"/>
      <c r="F3" s="118"/>
    </row>
    <row r="4" spans="1:7" ht="41.4" x14ac:dyDescent="0.3">
      <c r="A4" s="35" t="s">
        <v>29</v>
      </c>
      <c r="B4" s="36" t="s">
        <v>68</v>
      </c>
      <c r="D4" s="26"/>
      <c r="E4" s="27"/>
      <c r="F4" s="28"/>
    </row>
    <row r="5" spans="1:7" ht="55.8" customHeight="1" thickBot="1" x14ac:dyDescent="0.35">
      <c r="A5" s="8" t="s">
        <v>30</v>
      </c>
      <c r="B5" s="37" t="s">
        <v>68</v>
      </c>
      <c r="D5" s="29"/>
      <c r="E5" s="30"/>
      <c r="F5" s="31"/>
    </row>
    <row r="6" spans="1:7" ht="30" customHeight="1" thickBot="1" x14ac:dyDescent="0.35">
      <c r="A6" s="126" t="s">
        <v>31</v>
      </c>
      <c r="B6" s="127"/>
      <c r="D6" s="119"/>
      <c r="E6" s="120"/>
      <c r="F6" s="121"/>
      <c r="G6" s="1"/>
    </row>
    <row r="7" spans="1:7" ht="66" customHeight="1" x14ac:dyDescent="0.3">
      <c r="A7" s="35" t="s">
        <v>73</v>
      </c>
      <c r="B7" s="36" t="s">
        <v>32</v>
      </c>
      <c r="D7" s="32"/>
      <c r="E7" s="27"/>
      <c r="F7" s="28"/>
    </row>
    <row r="8" spans="1:7" ht="28.2" thickBot="1" x14ac:dyDescent="0.35">
      <c r="A8" s="8" t="s">
        <v>33</v>
      </c>
      <c r="B8" s="37" t="s">
        <v>32</v>
      </c>
      <c r="D8" s="29"/>
      <c r="E8" s="30"/>
      <c r="F8" s="31"/>
    </row>
  </sheetData>
  <sheetProtection algorithmName="SHA-512" hashValue="7Og7qufkOI0ETJN1jQajvwqJ3hncXQLrgUYnfw29zRinwo2cfvbS2yeDUwWrbTyaaOtT6HzZWckd/SZcX26f4w==" saltValue="AjZ5Q023m/cONsXueFlgww==" spinCount="100000" sheet="1" objects="1" scenarios="1"/>
  <mergeCells count="6">
    <mergeCell ref="D3:F3"/>
    <mergeCell ref="D6:F6"/>
    <mergeCell ref="D1:F1"/>
    <mergeCell ref="A1:B1"/>
    <mergeCell ref="A3:B3"/>
    <mergeCell ref="A6:B6"/>
  </mergeCells>
  <conditionalFormatting sqref="D4:F5">
    <cfRule type="containsBlanks" dxfId="2" priority="2">
      <formula>LEN(TRIM(D4))=0</formula>
    </cfRule>
  </conditionalFormatting>
  <conditionalFormatting sqref="D7:F8">
    <cfRule type="containsBlanks" dxfId="1" priority="1">
      <formula>LEN(TRIM(D7))=0</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6"/>
  <sheetViews>
    <sheetView zoomScaleNormal="100" workbookViewId="0">
      <selection activeCell="A5" sqref="A5"/>
    </sheetView>
  </sheetViews>
  <sheetFormatPr defaultRowHeight="13.8" x14ac:dyDescent="0.3"/>
  <cols>
    <col min="1" max="1" width="64.77734375" style="1" customWidth="1"/>
    <col min="2" max="2" width="8.88671875" style="23"/>
    <col min="3" max="3" width="3.88671875" style="23" customWidth="1"/>
    <col min="4" max="4" width="42.6640625" style="23" customWidth="1"/>
    <col min="5" max="6" width="15.44140625" style="23" customWidth="1"/>
    <col min="7" max="16384" width="8.88671875" style="23"/>
  </cols>
  <sheetData>
    <row r="1" spans="1:6" ht="14.4" thickBot="1" x14ac:dyDescent="0.35">
      <c r="A1" s="125" t="s">
        <v>74</v>
      </c>
      <c r="B1" s="96"/>
      <c r="D1" s="122" t="s">
        <v>43</v>
      </c>
      <c r="E1" s="123"/>
      <c r="F1" s="124"/>
    </row>
    <row r="2" spans="1:6" ht="42" thickBot="1" x14ac:dyDescent="0.35">
      <c r="A2" s="22" t="s">
        <v>23</v>
      </c>
      <c r="B2" s="34" t="s">
        <v>34</v>
      </c>
      <c r="D2" s="21" t="s">
        <v>25</v>
      </c>
      <c r="E2" s="52" t="s">
        <v>26</v>
      </c>
      <c r="F2" s="21" t="s">
        <v>27</v>
      </c>
    </row>
    <row r="3" spans="1:6" ht="82.8" x14ac:dyDescent="0.3">
      <c r="A3" s="44" t="s">
        <v>35</v>
      </c>
      <c r="B3" s="45">
        <v>125</v>
      </c>
      <c r="D3" s="32"/>
      <c r="E3" s="27"/>
      <c r="F3" s="28"/>
    </row>
    <row r="4" spans="1:6" x14ac:dyDescent="0.3">
      <c r="A4" s="46" t="s">
        <v>78</v>
      </c>
      <c r="B4" s="47">
        <v>25</v>
      </c>
      <c r="D4" s="40"/>
      <c r="E4" s="41"/>
      <c r="F4" s="42"/>
    </row>
    <row r="5" spans="1:6" ht="41.4" x14ac:dyDescent="0.3">
      <c r="A5" s="48" t="s">
        <v>77</v>
      </c>
      <c r="B5" s="49">
        <v>25</v>
      </c>
      <c r="D5" s="40"/>
      <c r="E5" s="41"/>
      <c r="F5" s="42"/>
    </row>
    <row r="6" spans="1:6" ht="42" thickBot="1" x14ac:dyDescent="0.35">
      <c r="A6" s="50" t="s">
        <v>75</v>
      </c>
      <c r="B6" s="51">
        <v>25</v>
      </c>
      <c r="D6" s="43"/>
      <c r="E6" s="30"/>
      <c r="F6" s="31"/>
    </row>
  </sheetData>
  <sheetProtection algorithmName="SHA-512" hashValue="LwMC2t1Ju4xFf98PCsw1ejq92yl4p4BWMT3fymvKoFY0ULfytq8litHp+4fU+lblKlte81xkygU7vce6LSZ3BA==" saltValue="uRXzbB7okrBoHF639v92Eg==" spinCount="100000" sheet="1" objects="1" scenarios="1"/>
  <mergeCells count="2">
    <mergeCell ref="A1:B1"/>
    <mergeCell ref="D1:F1"/>
  </mergeCells>
  <conditionalFormatting sqref="D3:F6">
    <cfRule type="containsBlanks" dxfId="0" priority="1">
      <formula>LEN(TRIM(D3))=0</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4c13582-8a8d-4123-a40f-0bf7c8d2a6b2">
      <Terms xmlns="http://schemas.microsoft.com/office/infopath/2007/PartnerControls"/>
    </lcf76f155ced4ddcb4097134ff3c332f>
    <SharedWithUsers xmlns="f89a45e1-6e25-422f-8e86-ad30eee038c7">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D68E513D808A54AB1174946301325B3" ma:contentTypeVersion="14" ma:contentTypeDescription="Create a new document." ma:contentTypeScope="" ma:versionID="e7f3fa5bfdbc6224afa45044657e7759">
  <xsd:schema xmlns:xsd="http://www.w3.org/2001/XMLSchema" xmlns:xs="http://www.w3.org/2001/XMLSchema" xmlns:p="http://schemas.microsoft.com/office/2006/metadata/properties" xmlns:ns2="74c13582-8a8d-4123-a40f-0bf7c8d2a6b2" xmlns:ns3="f89a45e1-6e25-422f-8e86-ad30eee038c7" targetNamespace="http://schemas.microsoft.com/office/2006/metadata/properties" ma:root="true" ma:fieldsID="0df0344082236edffaa929850feb7f42" ns2:_="" ns3:_="">
    <xsd:import namespace="74c13582-8a8d-4123-a40f-0bf7c8d2a6b2"/>
    <xsd:import namespace="f89a45e1-6e25-422f-8e86-ad30eee038c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LengthInSeconds" minOccurs="0"/>
                <xsd:element ref="ns2:lcf76f155ced4ddcb4097134ff3c332f" minOccurs="0"/>
                <xsd:element ref="ns2:MediaServiceDateTaken" minOccurs="0"/>
                <xsd:element ref="ns2:MediaServiceGenerationTime" minOccurs="0"/>
                <xsd:element ref="ns2:MediaServiceEventHashCode" minOccurs="0"/>
                <xsd:element ref="ns2:MediaServiceLocation"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c13582-8a8d-4123-a40f-0bf7c8d2a6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8494f163-53da-4886-825e-1d2dd67fc61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89a45e1-6e25-422f-8e86-ad30eee038c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AFB41CA-7E37-4E77-BACD-965DAA58588E}">
  <ds:schemaRefs>
    <ds:schemaRef ds:uri="http://schemas.microsoft.com/office/2006/documentManagement/types"/>
    <ds:schemaRef ds:uri="http://purl.org/dc/elements/1.1/"/>
    <ds:schemaRef ds:uri="http://purl.org/dc/terms/"/>
    <ds:schemaRef ds:uri="http://schemas.microsoft.com/office/2006/metadata/properties"/>
    <ds:schemaRef ds:uri="http://schemas.microsoft.com/office/infopath/2007/PartnerControls"/>
    <ds:schemaRef ds:uri="f89a45e1-6e25-422f-8e86-ad30eee038c7"/>
    <ds:schemaRef ds:uri="http://schemas.openxmlformats.org/package/2006/metadata/core-properties"/>
    <ds:schemaRef ds:uri="http://purl.org/dc/dcmitype/"/>
    <ds:schemaRef ds:uri="74c13582-8a8d-4123-a40f-0bf7c8d2a6b2"/>
    <ds:schemaRef ds:uri="http://www.w3.org/XML/1998/namespace"/>
  </ds:schemaRefs>
</ds:datastoreItem>
</file>

<file path=customXml/itemProps2.xml><?xml version="1.0" encoding="utf-8"?>
<ds:datastoreItem xmlns:ds="http://schemas.openxmlformats.org/officeDocument/2006/customXml" ds:itemID="{F483C94F-2B3F-43B7-95FE-03DF8D713B73}">
  <ds:schemaRefs>
    <ds:schemaRef ds:uri="http://schemas.microsoft.com/sharepoint/v3/contenttype/forms"/>
  </ds:schemaRefs>
</ds:datastoreItem>
</file>

<file path=customXml/itemProps3.xml><?xml version="1.0" encoding="utf-8"?>
<ds:datastoreItem xmlns:ds="http://schemas.openxmlformats.org/officeDocument/2006/customXml" ds:itemID="{832F1355-DBCE-4BCD-ADC6-9DAB078D11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c13582-8a8d-4123-a40f-0bf7c8d2a6b2"/>
    <ds:schemaRef ds:uri="f89a45e1-6e25-422f-8e86-ad30eee038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Compliance</vt:lpstr>
      <vt:lpstr>AC1 - Cost Eval</vt:lpstr>
      <vt:lpstr>AC2 - Lead Times</vt:lpstr>
      <vt:lpstr>AC3 - Quality Control</vt:lpstr>
      <vt:lpstr>AC4 - Env. &amp; Soc. Sustain.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Zachary Colman-Hoskins</dc:creator>
  <cp:keywords/>
  <dc:description/>
  <cp:lastModifiedBy>Zachary Colman-Hoskins</cp:lastModifiedBy>
  <cp:revision/>
  <dcterms:created xsi:type="dcterms:W3CDTF">2022-09-22T11:08:21Z</dcterms:created>
  <dcterms:modified xsi:type="dcterms:W3CDTF">2026-08-12T10:28:35Z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0x010100ED68E513D808A54AB1174946301325B3</vt:lpwstr>
  </property>
  <property fmtid="{D5CDD505-2E9C-101B-9397-08002B2CF9AE}" pid="3" name="Order">
    <vt:r8>348200</vt:r8>
  </property>
  <property fmtid="{D5CDD505-2E9C-101B-9397-08002B2CF9AE}" pid="4" name="MediaServiceImageTags">
    <vt:lpwstr/>
  </property>
  <property fmtid="{D5CDD505-2E9C-101B-9397-08002B2CF9AE}" pid="5" name="DocumentType">
    <vt:lpwstr/>
  </property>
  <property fmtid="{D5CDD505-2E9C-101B-9397-08002B2CF9AE}" pid="6" name="cdf7d9ecf9034022872304d7e4a68870">
    <vt:lpwstr/>
  </property>
  <property fmtid="{D5CDD505-2E9C-101B-9397-08002B2CF9AE}" pid="7" name="TaxCatchAll">
    <vt:lpwstr/>
  </property>
  <property fmtid="{D5CDD505-2E9C-101B-9397-08002B2CF9AE}" pid="8" name="xd_Signature">
    <vt:bool>false</vt:bool>
  </property>
  <property fmtid="{D5CDD505-2E9C-101B-9397-08002B2CF9AE}" pid="9" name="xd_ProgID">
    <vt:lpwstr/>
  </property>
  <property fmtid="{D5CDD505-2E9C-101B-9397-08002B2CF9AE}" pid="10" name="ComplianceAssetId">
    <vt:lpwstr/>
  </property>
  <property fmtid="{D5CDD505-2E9C-101B-9397-08002B2CF9AE}" pid="11" name="TemplateUrl">
    <vt:lpwstr/>
  </property>
  <property fmtid="{D5CDD505-2E9C-101B-9397-08002B2CF9AE}" pid="12" name="_ExtendedDescription">
    <vt:lpwstr/>
  </property>
  <property fmtid="{D5CDD505-2E9C-101B-9397-08002B2CF9AE}" pid="13" name="TriggerFlowInfo">
    <vt:lpwstr/>
  </property>
</Properties>
</file>