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loodRelief\Common\O&amp;M\General O&amp;M\AMS -Internal Use Only\2026_Tender\03 Call for Tender\For Issue\"/>
    </mc:Choice>
  </mc:AlternateContent>
  <bookViews>
    <workbookView xWindow="0" yWindow="0" windowWidth="16170" windowHeight="8910"/>
  </bookViews>
  <sheets>
    <sheet name="Instructions" sheetId="1" r:id="rId1"/>
    <sheet name="Response" sheetId="2" r:id="rId2"/>
    <sheet name="Price Review Worked Examples" sheetId="5"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 i="5" l="1"/>
  <c r="H6" i="5" l="1"/>
  <c r="H7" i="5"/>
  <c r="H5" i="5"/>
  <c r="F10" i="5"/>
  <c r="F6" i="5"/>
  <c r="F7" i="5"/>
  <c r="F5" i="5"/>
  <c r="D11" i="2" l="1"/>
  <c r="C19" i="2" l="1"/>
  <c r="D10" i="2" l="1"/>
  <c r="D19" i="2" l="1"/>
  <c r="D15" i="2"/>
  <c r="D9" i="2"/>
  <c r="D12" i="2"/>
  <c r="D14" i="2"/>
  <c r="D16" i="2"/>
  <c r="D13" i="2"/>
  <c r="C21" i="2" l="1"/>
</calcChain>
</file>

<file path=xl/sharedStrings.xml><?xml version="1.0" encoding="utf-8"?>
<sst xmlns="http://schemas.openxmlformats.org/spreadsheetml/2006/main" count="50" uniqueCount="49">
  <si>
    <t>Hourly Rate (excl. VAT)</t>
  </si>
  <si>
    <t>Monthly Rate (excl. VAT)</t>
  </si>
  <si>
    <t>Notional Months for Assessment Purposes</t>
  </si>
  <si>
    <t>Notional Hours for Assessment Purposes</t>
  </si>
  <si>
    <t>Total Value for Assessment Purposes</t>
  </si>
  <si>
    <t>Instructions</t>
  </si>
  <si>
    <t>Date:</t>
  </si>
  <si>
    <t>Director Archaeologist (5a)</t>
  </si>
  <si>
    <t>Senior Archaeologist (5b)</t>
  </si>
  <si>
    <t>Spatial Data Specialist (6a)</t>
  </si>
  <si>
    <t>Underwater Archaeology Specialist (6b)</t>
  </si>
  <si>
    <t>Architectural and Built Heritage Specialist (6c)</t>
  </si>
  <si>
    <t>Industrial Heritage Specialist (6d)</t>
  </si>
  <si>
    <t>Archaeological Geophysical Survey Specialist (6e)</t>
  </si>
  <si>
    <t>Tendered Price for assessment:</t>
  </si>
  <si>
    <t>Archaeologist (5c)</t>
  </si>
  <si>
    <t>Important Information</t>
  </si>
  <si>
    <t>Role 1</t>
  </si>
  <si>
    <t>Role 2</t>
  </si>
  <si>
    <t>Role 3</t>
  </si>
  <si>
    <t>Fixed Service</t>
  </si>
  <si>
    <t>Average Hourly Earnings Index</t>
  </si>
  <si>
    <t xml:space="preserve">Earnings and Labour Cost Quarterly Release – EHQ03 – Average Earnings, Hours Worked, Employment and Labour Costs – Average Hourly Earnings (Euro) – All NACE Economic Sectors, All Employees </t>
  </si>
  <si>
    <t>2014Q1</t>
  </si>
  <si>
    <t>2015Q1</t>
  </si>
  <si>
    <t>2016Q1</t>
  </si>
  <si>
    <t>2014 May</t>
  </si>
  <si>
    <t>2015 May</t>
  </si>
  <si>
    <t>Consumer Price Index</t>
  </si>
  <si>
    <t>First Anniversary Review and Adjustment</t>
  </si>
  <si>
    <t>Second Anniversary Review and Adjustment</t>
  </si>
  <si>
    <t>Monthly Rate Provided for Example Purposes</t>
  </si>
  <si>
    <t>Hourly Rates Provided for Example Purposes</t>
  </si>
  <si>
    <t>Consumer Price Index (CPI) – CPM02 – Base Date: Dec 2023</t>
  </si>
  <si>
    <t xml:space="preserve">The Consultant and Project Archaeologist shall provide, using this Pricing Schedule spreadsheet:
1. An hourly rate for each Team Member and Specialist Provider (See sections 5 and 6 of the Scope of Services).
2. A flat monthly rate for Contract Management (see Section 3b of the Scope of Services)
The tendered hourly and monthly rates will be deemed to include for profits and all costs associated with staff, in particular: salary payments, pension contributions, provision of all secretarial/administration/clerical support, all equipment required in the performance of their duties, office overheads, insurance, bonus payments, employer PRSI, any allowances (including travel and subsistence), general office consumables, annual leave/sick leave payments, postage/telephone/fax/e-mail costs, and all photocopying/printing/document reproduction. It is expected that PRSI rates may increase over the course of this contact, tenderers should be cognisant of this when preparing their tender submission.
All rates shall be assessed using the notional months/hours indicated in the pricing schedule spreadsheet. These notional months/hours are purely for the purposes of assessment, and the Client makes no representation that such figures are an accurate estimate of the number of months/hours that may be required over the course of this contract.
No other charges may be submitted by the Consultant and Project Archaeologist unless agreed in advance with the OPW. The Consultant and Project Archaeologist is cautioned to seek approval before incurring any costs as retrospective approval may not be granted.
The OPW does not guarantee that the lowest or any tenderer will be awarded a contract as a result of this competition or that any contract will have a minimum or maximum value over its lifetime. Tenderers should note that any reference to a notional number of hours is purely for the purposes of assessment, and that the OPW makes no representation that such figures are an accurate estimate of the number of hours that may be required over the course of this contract.
</t>
  </si>
  <si>
    <t>2016 May</t>
  </si>
  <si>
    <t>Contract Management (3b)</t>
  </si>
  <si>
    <t>The Consumer Price Index decreased by 0.36%. This reduced the Year 1 price by 0.072%. This is -0.36% of 20% for each rate ( -0.0036 x 0.2 x rate ).</t>
  </si>
  <si>
    <t>The Average Hourly Earnings Index decreased by 0.313%. This reduced the Year 1 prices by 0.219%. This is -0.313% of 70% for each rate ( -0.00313 x 0.7 x rate ).</t>
  </si>
  <si>
    <t>The Average Hourly Earnings index increased by 1.121%. This increased the Year 2 prices by 0.785%. This is 1.121% of 70% for each rate ( 0.01121 x 0.7 x rate ).</t>
  </si>
  <si>
    <t>The Consumer Price Index increased by 0.12%. This increased the Year 2 price by 0.024%. This is 0.0012% of 20% for each rate ( 0.0012 x 0.2 x rate ).</t>
  </si>
  <si>
    <t>The total adjustment for each rate is the sum of the changes for each element. 
In this example, a reduction of 0.219% + a reduction of 0.072% totals gives a total reduction of -0.291% ( [ -0.00291 x rate ] + rate ).</t>
  </si>
  <si>
    <t>The total adjustment for each rate is the sum of the changes for each element. 
In this example, an increase of 0.785% + an increase of 0.024% totals gives a total increase of 0.809% ( [ 0.00809 x rate ] + rate ).</t>
  </si>
  <si>
    <t>Section 2.10.6 of the RfT is not used. Provisions relating to rate adjustments are contained within Section 26 of Schedule A of the Services Contract.
Calculation of the Hybrid Average Hourly Earnings and Consumer Price Index
The Hybrid Average Hourly Earnings and Consumer Price Index shall be calculated using the following methodology:
1. The “Average Hourly Earnings Index” is the Earnings and Labour Cost Quarterly Release – EHQ03 – Average Earnings, Hours Worked, Employment and Labour Costs – Average Hourly Earnings (Euro) – All NACE Economic Sectors, All Employees produced by the Central Statistics Office most recently prior to the relevant anniversary of the Effective Date.
2. The “Consumer Price Index” is the Consumer Price Index (CPI) – CPM02 – Base Date: Dec 2023 produced by the Central Statistics Office most recently prior to the relevant anniversary of the Effective Date.
3. The following formula will be used at first anniversary:
{ ( [ Current Price x 70% ] x [ 1 + ( [ Average Hourly Earnings Index at the first anniversary date – Average Hourly Earnings Index at the Effective Date ] ÷ Average Hourly Earnings Index at the Effective Date ) ] ) + ( [ Current Price x 20% ] x [ 1 + ( [ Consumer Price Index at the first anniversary – Consumer Price Index at the Effective Date ] ÷ Consumer Price Index at the Effective Date ) ] ) + ( Current Price x 10% ) }
The result shall be rounded to the nearest cent, i.e. to two decimal places.
4. The following formula will be used at the second and subsequent anniversaries:
{ ( [ Current Price x 70% ] x [ 1 + ( [ Average Hourly Earnings at most recent anniversary date – Average Hourly Earnings Index at previous anniversary date ] ÷ Average Hourly Earnings Index at previous anniversary date ) ] ) + ( [ Current Price x 20% ] x [ 1 + ( [ Consumer Price Index at most recent anniversary date – Consumer Price Index at previous anniversary date ] ÷ Consumer Price Index at previous anniversary date ) ] ) + ( Current Price x 10% ) } 
The result shall be rounded to the nearest cent, i.e. to two decimal places.</t>
  </si>
  <si>
    <t>1. Please complete this pricing schedule spreadsheet and return it with your Tender Response Document.
2. Please complete all cells coloured yellow and bordered red in the Response worksheet. Any cell left blank will be read as €0.00.
3. All figures must be entered in Euro and cent, i.e. to two decimal places, and excluding VAT.
4. All notional hours and months are provided for assessment purposes only and are not to be taken as indicative of or a guarantee of the level of services that may be requested or drawn down during the course of this contract.
5. The layout, pre-populated cells, and pre-populated formulae may not be modified. No rows, columns, cells, or pre-populated information may be modified or deleted.
6. No additional roles, rows, or rates may be submitted.
7. Queries may be submitted via the eTenders messaging facility.
8. The "Tendered Price for assessment" shall be calculated automatically and assessed in accordance with the formula specified in section 3.3.1 of the RFT.
9. The "Price Review Worked Examples" worksheet is for information purposes only to demonstrate the workings of the Hybrid Average Hourly Earnings and Consumer Price Index and is not to be taken as representative of any future or potential adjustments to any tendered prices or rates.</t>
  </si>
  <si>
    <t xml:space="preserve">Tenderer's Name: </t>
  </si>
  <si>
    <t xml:space="preserve">Tenderer's Address: </t>
  </si>
  <si>
    <t>Consultant and Project Archaeologist Services for the Office of Public Works Flood Risk Management Division – Pricing Schedule</t>
  </si>
  <si>
    <t>Consultant and Project Archaeologist Services for the Office of Public Works Flood Risk Management Division – Price Review Examples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</si>
</sst>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 #,##0.00_);[Red]\(&quot;€&quot;\ #,##0.00\)"/>
    <numFmt numFmtId="164" formatCode="dd\-mmmm\-yyyy"/>
    <numFmt numFmtId="165" formatCode="&quot;€&quot;\ #,##0.00"/>
    <numFmt numFmtId="166" formatCode="0.0"/>
  </numFmts>
  <fonts count="8" x14ac:knownFonts="1">
    <font>
      <sz val="11"/>
      <color theme="1"/>
      <name val="Calibri"/>
      <family val="2"/>
      <scheme val="minor"/>
    </font>
    <font>
      <b/>
      <u/>
      <sz val="16"/>
      <color theme="0"/>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b/>
      <sz val="16"/>
      <color theme="1"/>
      <name val="Calibri"/>
      <family val="2"/>
      <scheme val="minor"/>
    </font>
    <font>
      <b/>
      <u/>
      <sz val="16"/>
      <name val="Calibri"/>
      <family val="2"/>
      <scheme val="minor"/>
    </font>
    <font>
      <b/>
      <sz val="12"/>
      <name val="Calibri"/>
      <family val="2"/>
      <scheme val="minor"/>
    </font>
  </fonts>
  <fills count="8">
    <fill>
      <patternFill patternType="none"/>
    </fill>
    <fill>
      <patternFill patternType="gray125"/>
    </fill>
    <fill>
      <patternFill patternType="solid">
        <fgColor rgb="FFFFFF00"/>
        <bgColor rgb="FFFFFF00"/>
      </patternFill>
    </fill>
    <fill>
      <patternFill patternType="solid">
        <fgColor theme="4" tint="0.79998168889431442"/>
        <bgColor indexed="64"/>
      </patternFill>
    </fill>
    <fill>
      <patternFill patternType="solid">
        <fgColor theme="4" tint="-0.249977111117893"/>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21">
    <border>
      <left/>
      <right/>
      <top/>
      <bottom/>
      <diagonal/>
    </border>
    <border>
      <left style="thick">
        <color rgb="FFC00000"/>
      </left>
      <right style="thick">
        <color rgb="FFC00000"/>
      </right>
      <top style="thick">
        <color rgb="FFC00000"/>
      </top>
      <bottom style="thick">
        <color rgb="FFC0000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n">
        <color indexed="64"/>
      </top>
      <bottom style="double">
        <color indexed="64"/>
      </bottom>
      <diagonal/>
    </border>
    <border>
      <left style="thick">
        <color rgb="FFFFC000"/>
      </left>
      <right style="thick">
        <color rgb="FFFFC000"/>
      </right>
      <top style="thick">
        <color rgb="FFFFC000"/>
      </top>
      <bottom style="thick">
        <color rgb="FFFFC000"/>
      </bottom>
      <diagonal/>
    </border>
    <border>
      <left style="thick">
        <color rgb="FFFFC000"/>
      </left>
      <right style="thick">
        <color rgb="FFFFC000"/>
      </right>
      <top style="thick">
        <color rgb="FFFFC000"/>
      </top>
      <bottom/>
      <diagonal/>
    </border>
    <border>
      <left style="thick">
        <color rgb="FFFFC000"/>
      </left>
      <right style="thick">
        <color rgb="FFFFC000"/>
      </right>
      <top/>
      <bottom style="thick">
        <color rgb="FFFFC000"/>
      </bottom>
      <diagonal/>
    </border>
  </borders>
  <cellStyleXfs count="1">
    <xf numFmtId="0" fontId="0" fillId="0" borderId="0"/>
  </cellStyleXfs>
  <cellXfs count="75">
    <xf numFmtId="0" fontId="0" fillId="0" borderId="0" xfId="0"/>
    <xf numFmtId="8" fontId="2" fillId="2" borderId="1" xfId="0" applyNumberFormat="1" applyFont="1" applyFill="1" applyBorder="1" applyAlignment="1" applyProtection="1">
      <alignment vertical="center"/>
      <protection locked="0"/>
    </xf>
    <xf numFmtId="0" fontId="2" fillId="0" borderId="0" xfId="0" applyFont="1" applyAlignment="1" applyProtection="1">
      <alignment vertical="center" wrapText="1"/>
    </xf>
    <xf numFmtId="0" fontId="2" fillId="0" borderId="0" xfId="0" applyFont="1" applyProtection="1"/>
    <xf numFmtId="8" fontId="2" fillId="0" borderId="0" xfId="0" applyNumberFormat="1" applyFont="1" applyProtection="1"/>
    <xf numFmtId="0" fontId="2" fillId="0" borderId="0" xfId="0" applyFont="1" applyAlignment="1" applyProtection="1">
      <alignment vertical="center"/>
    </xf>
    <xf numFmtId="0" fontId="3" fillId="4" borderId="4" xfId="0" applyFont="1" applyFill="1" applyBorder="1" applyAlignment="1" applyProtection="1">
      <alignment horizontal="right" vertical="center" wrapText="1"/>
    </xf>
    <xf numFmtId="0" fontId="3" fillId="4" borderId="3" xfId="0" applyFont="1" applyFill="1" applyBorder="1" applyAlignment="1" applyProtection="1">
      <alignment horizontal="center" vertical="center" wrapText="1"/>
    </xf>
    <xf numFmtId="0" fontId="3" fillId="4" borderId="4" xfId="0" applyFont="1" applyFill="1" applyBorder="1" applyAlignment="1" applyProtection="1">
      <alignment horizontal="center" vertical="center" wrapText="1"/>
    </xf>
    <xf numFmtId="8" fontId="3" fillId="4" borderId="5" xfId="0" applyNumberFormat="1" applyFont="1" applyFill="1" applyBorder="1" applyAlignment="1" applyProtection="1">
      <alignment horizontal="center" vertical="center" wrapText="1"/>
    </xf>
    <xf numFmtId="0" fontId="2" fillId="0" borderId="0" xfId="0" applyFont="1" applyAlignment="1" applyProtection="1">
      <alignment horizontal="center" vertical="center" wrapText="1"/>
    </xf>
    <xf numFmtId="0" fontId="4" fillId="0" borderId="6" xfId="0" applyFont="1" applyBorder="1" applyAlignment="1" applyProtection="1">
      <alignment vertical="center" wrapText="1"/>
    </xf>
    <xf numFmtId="0" fontId="2" fillId="0" borderId="0" xfId="0" applyFont="1" applyBorder="1" applyAlignment="1" applyProtection="1">
      <alignment vertical="center"/>
    </xf>
    <xf numFmtId="8" fontId="2" fillId="0" borderId="7" xfId="0" applyNumberFormat="1" applyFont="1" applyBorder="1" applyAlignment="1" applyProtection="1">
      <alignment vertical="center"/>
    </xf>
    <xf numFmtId="0" fontId="4" fillId="0" borderId="8" xfId="0" applyFont="1" applyBorder="1" applyAlignment="1" applyProtection="1">
      <alignment vertical="center" wrapText="1"/>
    </xf>
    <xf numFmtId="8" fontId="2" fillId="0" borderId="10" xfId="0" applyNumberFormat="1" applyFont="1" applyBorder="1" applyAlignment="1" applyProtection="1">
      <alignment vertical="center"/>
    </xf>
    <xf numFmtId="0" fontId="4" fillId="0" borderId="0" xfId="0" applyFont="1" applyAlignment="1" applyProtection="1">
      <alignment vertical="center" wrapText="1"/>
    </xf>
    <xf numFmtId="0" fontId="3" fillId="4" borderId="11" xfId="0" applyFont="1" applyFill="1" applyBorder="1" applyAlignment="1" applyProtection="1">
      <alignment horizontal="center" vertical="center" wrapText="1"/>
    </xf>
    <xf numFmtId="0" fontId="3" fillId="4" borderId="12" xfId="0" applyFont="1" applyFill="1" applyBorder="1" applyAlignment="1" applyProtection="1">
      <alignment horizontal="center" vertical="center" wrapText="1"/>
    </xf>
    <xf numFmtId="8" fontId="3" fillId="4" borderId="13" xfId="0" applyNumberFormat="1" applyFont="1" applyFill="1" applyBorder="1" applyAlignment="1" applyProtection="1">
      <alignment horizontal="center" vertical="center" wrapText="1"/>
    </xf>
    <xf numFmtId="8" fontId="2" fillId="0" borderId="0" xfId="0" applyNumberFormat="1" applyFont="1" applyAlignment="1" applyProtection="1">
      <alignment vertical="center"/>
    </xf>
    <xf numFmtId="0" fontId="4" fillId="0" borderId="11" xfId="0" applyFont="1" applyBorder="1" applyAlignment="1" applyProtection="1">
      <alignment vertical="center" wrapText="1"/>
    </xf>
    <xf numFmtId="8" fontId="2" fillId="0" borderId="13" xfId="0" applyNumberFormat="1" applyFont="1" applyBorder="1" applyAlignment="1" applyProtection="1">
      <alignment vertical="center"/>
    </xf>
    <xf numFmtId="0" fontId="4" fillId="0" borderId="0" xfId="0" applyFont="1" applyBorder="1" applyAlignment="1" applyProtection="1">
      <alignment vertical="center" wrapText="1"/>
    </xf>
    <xf numFmtId="8" fontId="2" fillId="0" borderId="0" xfId="0" applyNumberFormat="1" applyFont="1" applyBorder="1" applyAlignment="1" applyProtection="1">
      <alignment vertical="center"/>
    </xf>
    <xf numFmtId="0" fontId="2" fillId="0" borderId="0"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2" xfId="0" applyFont="1" applyBorder="1" applyAlignment="1" applyProtection="1">
      <alignment horizontal="center" vertical="center"/>
    </xf>
    <xf numFmtId="2" fontId="2" fillId="0" borderId="9" xfId="0" applyNumberFormat="1" applyFont="1" applyBorder="1" applyAlignment="1" applyProtection="1">
      <alignment vertical="center"/>
    </xf>
    <xf numFmtId="2" fontId="2" fillId="0" borderId="10" xfId="0" applyNumberFormat="1" applyFont="1" applyBorder="1" applyAlignment="1" applyProtection="1">
      <alignment vertical="center"/>
    </xf>
    <xf numFmtId="0" fontId="3" fillId="4" borderId="5" xfId="0" applyFont="1" applyFill="1" applyBorder="1" applyAlignment="1" applyProtection="1">
      <alignment horizontal="center" vertical="center" wrapText="1"/>
    </xf>
    <xf numFmtId="166" fontId="2" fillId="0" borderId="9" xfId="0" applyNumberFormat="1" applyFont="1" applyBorder="1" applyAlignment="1" applyProtection="1">
      <alignment vertical="center"/>
    </xf>
    <xf numFmtId="166" fontId="2" fillId="0" borderId="10" xfId="0" applyNumberFormat="1" applyFont="1" applyBorder="1" applyAlignment="1" applyProtection="1">
      <alignment vertical="center"/>
    </xf>
    <xf numFmtId="165" fontId="2" fillId="0" borderId="0" xfId="0" applyNumberFormat="1" applyFont="1" applyProtection="1"/>
    <xf numFmtId="2" fontId="2" fillId="0" borderId="0" xfId="0" applyNumberFormat="1" applyFont="1" applyProtection="1"/>
    <xf numFmtId="0" fontId="0" fillId="3" borderId="2" xfId="0" applyFont="1" applyFill="1" applyBorder="1" applyAlignment="1">
      <alignment vertical="center" wrapText="1"/>
    </xf>
    <xf numFmtId="0" fontId="0" fillId="0" borderId="0" xfId="0" applyFont="1"/>
    <xf numFmtId="8" fontId="2" fillId="0" borderId="0" xfId="0" applyNumberFormat="1" applyFont="1" applyAlignment="1" applyProtection="1">
      <alignment horizontal="center" vertical="center"/>
    </xf>
    <xf numFmtId="165" fontId="2" fillId="0" borderId="0" xfId="0" applyNumberFormat="1" applyFont="1" applyAlignment="1" applyProtection="1">
      <alignment horizontal="center" vertical="center"/>
    </xf>
    <xf numFmtId="0" fontId="7" fillId="7" borderId="3" xfId="0" applyFont="1" applyFill="1" applyBorder="1" applyAlignment="1" applyProtection="1">
      <alignment horizontal="center" vertical="center" wrapText="1"/>
    </xf>
    <xf numFmtId="0" fontId="2" fillId="0" borderId="18" xfId="0" applyFont="1" applyBorder="1" applyAlignment="1" applyProtection="1">
      <alignment wrapText="1"/>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11"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3" xfId="0" applyFont="1" applyFill="1" applyBorder="1" applyAlignment="1"/>
    <xf numFmtId="0" fontId="1" fillId="4" borderId="5" xfId="0" applyFont="1" applyFill="1" applyBorder="1" applyAlignment="1"/>
    <xf numFmtId="0" fontId="0" fillId="3" borderId="11" xfId="0" applyFont="1" applyFill="1" applyBorder="1" applyAlignment="1">
      <alignment vertical="center" wrapText="1"/>
    </xf>
    <xf numFmtId="0" fontId="0" fillId="3" borderId="13" xfId="0" applyFont="1" applyFill="1" applyBorder="1" applyAlignment="1">
      <alignment vertical="center" wrapText="1"/>
    </xf>
    <xf numFmtId="49" fontId="2" fillId="5" borderId="14" xfId="0" applyNumberFormat="1" applyFont="1" applyFill="1" applyBorder="1" applyAlignment="1" applyProtection="1">
      <alignment vertical="center" wrapText="1"/>
      <protection locked="0"/>
    </xf>
    <xf numFmtId="49" fontId="2" fillId="5" borderId="15" xfId="0" applyNumberFormat="1" applyFont="1" applyFill="1" applyBorder="1" applyAlignment="1" applyProtection="1">
      <alignment vertical="center" wrapText="1"/>
      <protection locked="0"/>
    </xf>
    <xf numFmtId="49" fontId="2" fillId="5" borderId="16" xfId="0" applyNumberFormat="1" applyFont="1" applyFill="1" applyBorder="1" applyAlignment="1" applyProtection="1">
      <alignment vertical="center" wrapText="1"/>
      <protection locked="0"/>
    </xf>
    <xf numFmtId="8" fontId="5" fillId="6" borderId="17" xfId="0" applyNumberFormat="1" applyFont="1" applyFill="1" applyBorder="1" applyAlignment="1" applyProtection="1">
      <alignment horizontal="center" vertical="center"/>
    </xf>
    <xf numFmtId="0" fontId="1" fillId="4" borderId="11" xfId="0" applyFont="1" applyFill="1" applyBorder="1" applyAlignment="1" applyProtection="1">
      <alignment horizontal="center" vertical="center" wrapText="1"/>
    </xf>
    <xf numFmtId="0" fontId="1" fillId="4" borderId="12" xfId="0" applyFont="1" applyFill="1" applyBorder="1" applyAlignment="1" applyProtection="1">
      <alignment horizontal="center" vertical="center" wrapText="1"/>
    </xf>
    <xf numFmtId="0" fontId="1" fillId="4" borderId="13" xfId="0" applyFont="1" applyFill="1" applyBorder="1" applyAlignment="1" applyProtection="1">
      <alignment horizontal="center" vertical="center" wrapText="1"/>
    </xf>
    <xf numFmtId="0" fontId="5" fillId="6" borderId="0" xfId="0" applyFont="1" applyFill="1" applyAlignment="1" applyProtection="1">
      <alignment vertical="center" wrapText="1"/>
    </xf>
    <xf numFmtId="164" fontId="2" fillId="5" borderId="14" xfId="0" applyNumberFormat="1" applyFont="1" applyFill="1" applyBorder="1" applyAlignment="1" applyProtection="1">
      <alignment horizontal="center" vertical="center" wrapText="1"/>
      <protection locked="0"/>
    </xf>
    <xf numFmtId="164" fontId="2" fillId="5" borderId="15" xfId="0" applyNumberFormat="1" applyFont="1" applyFill="1" applyBorder="1" applyAlignment="1" applyProtection="1">
      <alignment horizontal="center" vertical="center" wrapText="1"/>
      <protection locked="0"/>
    </xf>
    <xf numFmtId="164" fontId="2" fillId="5" borderId="16" xfId="0" applyNumberFormat="1" applyFont="1" applyFill="1" applyBorder="1" applyAlignment="1" applyProtection="1">
      <alignment horizontal="center" vertical="center" wrapText="1"/>
      <protection locked="0"/>
    </xf>
    <xf numFmtId="0" fontId="2" fillId="0" borderId="19" xfId="0" applyFont="1" applyBorder="1" applyAlignment="1" applyProtection="1">
      <alignment vertical="center" wrapText="1"/>
    </xf>
    <xf numFmtId="0" fontId="2" fillId="0" borderId="20" xfId="0" applyFont="1" applyBorder="1" applyAlignment="1" applyProtection="1">
      <alignment vertical="center" wrapText="1"/>
    </xf>
    <xf numFmtId="0" fontId="6" fillId="7" borderId="11" xfId="0" applyFont="1" applyFill="1" applyBorder="1" applyAlignment="1" applyProtection="1">
      <alignment horizontal="center" vertical="center" wrapText="1"/>
    </xf>
    <xf numFmtId="0" fontId="6" fillId="7" borderId="12" xfId="0" applyFont="1" applyFill="1" applyBorder="1" applyAlignment="1" applyProtection="1">
      <alignment horizontal="center" vertical="center" wrapText="1"/>
    </xf>
    <xf numFmtId="0" fontId="6" fillId="7" borderId="13" xfId="0" applyFont="1" applyFill="1" applyBorder="1" applyAlignment="1" applyProtection="1">
      <alignment horizontal="center" vertical="center" wrapText="1"/>
    </xf>
    <xf numFmtId="0" fontId="3" fillId="4" borderId="4"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165" fontId="2" fillId="0" borderId="0" xfId="0" applyNumberFormat="1" applyFont="1" applyBorder="1" applyAlignment="1" applyProtection="1">
      <alignment horizontal="center" vertical="center"/>
    </xf>
    <xf numFmtId="165" fontId="2" fillId="0" borderId="7" xfId="0" applyNumberFormat="1" applyFont="1" applyBorder="1" applyAlignment="1" applyProtection="1">
      <alignment horizontal="center" vertical="center"/>
    </xf>
    <xf numFmtId="8" fontId="2" fillId="0" borderId="12" xfId="0" applyNumberFormat="1" applyFont="1" applyFill="1" applyBorder="1" applyAlignment="1" applyProtection="1">
      <alignment horizontal="center" vertical="center"/>
      <protection locked="0"/>
    </xf>
    <xf numFmtId="8" fontId="2" fillId="0" borderId="13" xfId="0" applyNumberFormat="1" applyFont="1" applyFill="1" applyBorder="1" applyAlignment="1" applyProtection="1">
      <alignment horizontal="center" vertical="center"/>
      <protection locked="0"/>
    </xf>
    <xf numFmtId="165" fontId="2" fillId="0" borderId="9" xfId="0" applyNumberFormat="1" applyFont="1" applyBorder="1" applyAlignment="1" applyProtection="1">
      <alignment horizontal="center" vertical="center"/>
    </xf>
    <xf numFmtId="165" fontId="2" fillId="0" borderId="10" xfId="0" applyNumberFormat="1" applyFont="1" applyBorder="1" applyAlignment="1" applyProtection="1">
      <alignment horizontal="center" vertical="center"/>
    </xf>
    <xf numFmtId="0" fontId="3" fillId="4" borderId="12" xfId="0" applyFont="1" applyFill="1" applyBorder="1" applyAlignment="1" applyProtection="1">
      <alignment horizontal="center" vertical="center" wrapText="1"/>
    </xf>
    <xf numFmtId="0" fontId="3" fillId="4" borderId="13"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7"/>
  <sheetViews>
    <sheetView tabSelected="1" zoomScaleNormal="100" workbookViewId="0">
      <selection activeCell="A4" sqref="A4:B4"/>
    </sheetView>
  </sheetViews>
  <sheetFormatPr defaultRowHeight="15" x14ac:dyDescent="0.25"/>
  <cols>
    <col min="1" max="2" width="110.7109375" customWidth="1"/>
  </cols>
  <sheetData>
    <row r="1" spans="1:2" ht="24.95" customHeight="1" thickBot="1" x14ac:dyDescent="0.3">
      <c r="A1" s="43" t="s">
        <v>47</v>
      </c>
      <c r="B1" s="44"/>
    </row>
    <row r="2" spans="1:2" ht="15.75" thickBot="1" x14ac:dyDescent="0.3"/>
    <row r="3" spans="1:2" ht="21.75" thickBot="1" x14ac:dyDescent="0.4">
      <c r="A3" s="45" t="s">
        <v>5</v>
      </c>
      <c r="B3" s="46"/>
    </row>
    <row r="4" spans="1:2" s="36" customFormat="1" ht="279.95" customHeight="1" thickBot="1" x14ac:dyDescent="0.3">
      <c r="A4" s="47" t="s">
        <v>44</v>
      </c>
      <c r="B4" s="48"/>
    </row>
    <row r="6" spans="1:2" ht="21.75" thickBot="1" x14ac:dyDescent="0.3">
      <c r="A6" s="41" t="s">
        <v>16</v>
      </c>
      <c r="B6" s="42"/>
    </row>
    <row r="7" spans="1:2" ht="375.75" thickBot="1" x14ac:dyDescent="0.3">
      <c r="A7" s="35" t="s">
        <v>34</v>
      </c>
      <c r="B7" s="35" t="s">
        <v>43</v>
      </c>
    </row>
  </sheetData>
  <mergeCells count="4">
    <mergeCell ref="A6:B6"/>
    <mergeCell ref="A1:B1"/>
    <mergeCell ref="A3:B3"/>
    <mergeCell ref="A4:B4"/>
  </mergeCells>
  <pageMargins left="0.70866141732283472" right="0.70866141732283472" top="0.74803149606299213" bottom="0.74803149606299213" header="0.31496062992125984" footer="0.31496062992125984"/>
  <pageSetup paperSize="9" scale="57" orientation="landscape" r:id="rId1"/>
  <headerFooter>
    <oddHeader>&amp;L&amp;F \ &amp;A&amp;RPrinted: &amp;D &amp;T</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A3" sqref="A3"/>
    </sheetView>
  </sheetViews>
  <sheetFormatPr defaultColWidth="9.140625" defaultRowHeight="15.75" x14ac:dyDescent="0.25"/>
  <cols>
    <col min="1" max="1" width="40.7109375" style="2" customWidth="1"/>
    <col min="2" max="3" width="16.7109375" style="3" customWidth="1"/>
    <col min="4" max="4" width="16.7109375" style="4" customWidth="1"/>
    <col min="5" max="5" width="14" style="3" bestFit="1" customWidth="1"/>
    <col min="6" max="9" width="14" style="3" customWidth="1"/>
    <col min="10" max="16384" width="9.140625" style="3"/>
  </cols>
  <sheetData>
    <row r="1" spans="1:9" ht="16.5" thickBot="1" x14ac:dyDescent="0.3"/>
    <row r="2" spans="1:9" s="5" customFormat="1" ht="60" customHeight="1" thickBot="1" x14ac:dyDescent="0.3">
      <c r="A2" s="53" t="s">
        <v>47</v>
      </c>
      <c r="B2" s="54"/>
      <c r="C2" s="54"/>
      <c r="D2" s="55"/>
    </row>
    <row r="3" spans="1:9" ht="16.5" thickBot="1" x14ac:dyDescent="0.3"/>
    <row r="4" spans="1:9" ht="39.950000000000003" customHeight="1" thickTop="1" thickBot="1" x14ac:dyDescent="0.3">
      <c r="A4" s="6" t="s">
        <v>45</v>
      </c>
      <c r="B4" s="49"/>
      <c r="C4" s="50"/>
      <c r="D4" s="51"/>
    </row>
    <row r="5" spans="1:9" ht="99.95" customHeight="1" thickTop="1" thickBot="1" x14ac:dyDescent="0.3">
      <c r="A5" s="6" t="s">
        <v>46</v>
      </c>
      <c r="B5" s="49"/>
      <c r="C5" s="50"/>
      <c r="D5" s="51"/>
    </row>
    <row r="6" spans="1:9" ht="39.950000000000003" customHeight="1" thickTop="1" thickBot="1" x14ac:dyDescent="0.3">
      <c r="A6" s="6" t="s">
        <v>6</v>
      </c>
      <c r="B6" s="57"/>
      <c r="C6" s="58"/>
      <c r="D6" s="59"/>
    </row>
    <row r="7" spans="1:9" ht="17.25" thickTop="1" thickBot="1" x14ac:dyDescent="0.3"/>
    <row r="8" spans="1:9" s="10" customFormat="1" ht="48" thickBot="1" x14ac:dyDescent="0.3">
      <c r="A8" s="7"/>
      <c r="B8" s="8" t="s">
        <v>0</v>
      </c>
      <c r="C8" s="8" t="s">
        <v>3</v>
      </c>
      <c r="D8" s="9" t="s">
        <v>4</v>
      </c>
    </row>
    <row r="9" spans="1:9" ht="20.100000000000001" customHeight="1" thickTop="1" thickBot="1" x14ac:dyDescent="0.3">
      <c r="A9" s="11" t="s">
        <v>7</v>
      </c>
      <c r="B9" s="1"/>
      <c r="C9" s="25">
        <v>320</v>
      </c>
      <c r="D9" s="13">
        <f>IF(((B9*C9)&lt;0),0,(ROUND((B9*C9),2)))</f>
        <v>0</v>
      </c>
      <c r="E9" s="4"/>
      <c r="F9" s="4"/>
      <c r="G9" s="4"/>
      <c r="H9" s="4"/>
      <c r="I9" s="4"/>
    </row>
    <row r="10" spans="1:9" ht="20.100000000000001" customHeight="1" thickTop="1" thickBot="1" x14ac:dyDescent="0.3">
      <c r="A10" s="11" t="s">
        <v>8</v>
      </c>
      <c r="B10" s="1"/>
      <c r="C10" s="25">
        <v>5440</v>
      </c>
      <c r="D10" s="13">
        <f t="shared" ref="D10:D16" si="0">IF(((B10*C10)&lt;0),0,(ROUND((B10*C10),2)))</f>
        <v>0</v>
      </c>
      <c r="E10" s="4"/>
      <c r="F10" s="4"/>
      <c r="G10" s="4"/>
      <c r="H10" s="4"/>
      <c r="I10" s="4"/>
    </row>
    <row r="11" spans="1:9" ht="20.100000000000001" customHeight="1" thickTop="1" thickBot="1" x14ac:dyDescent="0.3">
      <c r="A11" s="11" t="s">
        <v>15</v>
      </c>
      <c r="B11" s="1"/>
      <c r="C11" s="25">
        <v>500</v>
      </c>
      <c r="D11" s="13">
        <f t="shared" si="0"/>
        <v>0</v>
      </c>
      <c r="E11" s="4"/>
      <c r="F11" s="4"/>
      <c r="G11" s="4"/>
      <c r="H11" s="4"/>
      <c r="I11" s="4"/>
    </row>
    <row r="12" spans="1:9" ht="20.100000000000001" customHeight="1" thickTop="1" thickBot="1" x14ac:dyDescent="0.3">
      <c r="A12" s="11" t="s">
        <v>9</v>
      </c>
      <c r="B12" s="1"/>
      <c r="C12" s="25">
        <v>120</v>
      </c>
      <c r="D12" s="13">
        <f t="shared" si="0"/>
        <v>0</v>
      </c>
      <c r="E12" s="4"/>
      <c r="F12" s="4"/>
      <c r="G12" s="4"/>
      <c r="H12" s="4"/>
      <c r="I12" s="4"/>
    </row>
    <row r="13" spans="1:9" ht="20.100000000000001" customHeight="1" thickTop="1" thickBot="1" x14ac:dyDescent="0.3">
      <c r="A13" s="11" t="s">
        <v>10</v>
      </c>
      <c r="B13" s="1"/>
      <c r="C13" s="25">
        <v>170</v>
      </c>
      <c r="D13" s="13">
        <f t="shared" si="0"/>
        <v>0</v>
      </c>
      <c r="E13" s="4"/>
      <c r="F13" s="4"/>
      <c r="G13" s="4"/>
      <c r="H13" s="4"/>
      <c r="I13" s="4"/>
    </row>
    <row r="14" spans="1:9" ht="39.950000000000003" customHeight="1" thickTop="1" thickBot="1" x14ac:dyDescent="0.3">
      <c r="A14" s="11" t="s">
        <v>11</v>
      </c>
      <c r="B14" s="1"/>
      <c r="C14" s="25">
        <v>20</v>
      </c>
      <c r="D14" s="13">
        <f t="shared" si="0"/>
        <v>0</v>
      </c>
      <c r="E14" s="4"/>
      <c r="F14" s="4"/>
      <c r="G14" s="4"/>
      <c r="H14" s="4"/>
      <c r="I14" s="4"/>
    </row>
    <row r="15" spans="1:9" ht="20.100000000000001" customHeight="1" thickTop="1" thickBot="1" x14ac:dyDescent="0.3">
      <c r="A15" s="11" t="s">
        <v>12</v>
      </c>
      <c r="B15" s="1"/>
      <c r="C15" s="25">
        <v>20</v>
      </c>
      <c r="D15" s="13">
        <f t="shared" si="0"/>
        <v>0</v>
      </c>
      <c r="E15" s="4"/>
      <c r="F15" s="4"/>
      <c r="G15" s="4"/>
      <c r="H15" s="4"/>
      <c r="I15" s="4"/>
    </row>
    <row r="16" spans="1:9" ht="39.950000000000003" customHeight="1" thickTop="1" thickBot="1" x14ac:dyDescent="0.3">
      <c r="A16" s="14" t="s">
        <v>13</v>
      </c>
      <c r="B16" s="1"/>
      <c r="C16" s="26">
        <v>60</v>
      </c>
      <c r="D16" s="15">
        <f t="shared" si="0"/>
        <v>0</v>
      </c>
      <c r="E16" s="4"/>
      <c r="F16" s="4"/>
      <c r="G16" s="4"/>
      <c r="H16" s="4"/>
      <c r="I16" s="4"/>
    </row>
    <row r="17" spans="1:9" ht="16.5" thickBot="1" x14ac:dyDescent="0.3">
      <c r="A17" s="16"/>
      <c r="E17" s="4"/>
      <c r="F17" s="4"/>
      <c r="G17" s="4"/>
      <c r="H17" s="4"/>
    </row>
    <row r="18" spans="1:9" s="5" customFormat="1" ht="63.75" thickBot="1" x14ac:dyDescent="0.3">
      <c r="A18" s="17"/>
      <c r="B18" s="18" t="s">
        <v>1</v>
      </c>
      <c r="C18" s="18" t="s">
        <v>2</v>
      </c>
      <c r="D18" s="19"/>
      <c r="E18" s="20"/>
      <c r="F18" s="20"/>
      <c r="G18" s="20"/>
      <c r="H18" s="20"/>
    </row>
    <row r="19" spans="1:9" s="5" customFormat="1" ht="20.100000000000001" customHeight="1" thickTop="1" thickBot="1" x14ac:dyDescent="0.3">
      <c r="A19" s="21" t="s">
        <v>36</v>
      </c>
      <c r="B19" s="1"/>
      <c r="C19" s="27">
        <f>(12)</f>
        <v>12</v>
      </c>
      <c r="D19" s="22">
        <f>IF(((B19*C19)&lt;0),0,(ROUND((B19*C19),2)))</f>
        <v>0</v>
      </c>
      <c r="E19" s="20"/>
      <c r="F19" s="20"/>
      <c r="G19" s="20"/>
      <c r="H19" s="20"/>
      <c r="I19" s="20"/>
    </row>
    <row r="20" spans="1:9" s="5" customFormat="1" ht="20.100000000000001" customHeight="1" x14ac:dyDescent="0.25">
      <c r="A20" s="23"/>
      <c r="B20" s="3"/>
      <c r="C20" s="12"/>
      <c r="D20" s="24"/>
      <c r="E20" s="20"/>
      <c r="F20" s="20"/>
      <c r="G20" s="20"/>
      <c r="H20" s="20"/>
      <c r="I20" s="20"/>
    </row>
    <row r="21" spans="1:9" s="5" customFormat="1" ht="42.75" customHeight="1" thickBot="1" x14ac:dyDescent="0.3">
      <c r="A21" s="56" t="s">
        <v>14</v>
      </c>
      <c r="B21" s="56"/>
      <c r="C21" s="52">
        <f>SUM(D9:D16)+D19</f>
        <v>0</v>
      </c>
      <c r="D21" s="52"/>
      <c r="I21" s="20"/>
    </row>
    <row r="22" spans="1:9" ht="16.5" thickTop="1" x14ac:dyDescent="0.25">
      <c r="D22" s="3"/>
    </row>
  </sheetData>
  <sheetProtection selectLockedCells="1"/>
  <mergeCells count="6">
    <mergeCell ref="B4:D4"/>
    <mergeCell ref="B5:D5"/>
    <mergeCell ref="C21:D21"/>
    <mergeCell ref="A2:D2"/>
    <mergeCell ref="A21:B21"/>
    <mergeCell ref="B6:D6"/>
  </mergeCells>
  <pageMargins left="0.23622047244094491" right="0.23622047244094491" top="0.74803149606299213" bottom="0.74803149606299213" header="0.31496062992125984" footer="0.31496062992125984"/>
  <pageSetup paperSize="9" orientation="portrait" r:id="rId1"/>
  <headerFooter>
    <oddHeader>&amp;L&amp;F \ &amp;A&amp;RPrinted: &amp;D &amp;T</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workbookViewId="0">
      <selection activeCell="A2" sqref="A2:D2"/>
    </sheetView>
  </sheetViews>
  <sheetFormatPr defaultColWidth="9.140625" defaultRowHeight="15.75" x14ac:dyDescent="0.25"/>
  <cols>
    <col min="1" max="1" width="40.7109375" style="2" customWidth="1"/>
    <col min="2" max="3" width="16.7109375" style="3" customWidth="1"/>
    <col min="4" max="4" width="16.7109375" style="4" customWidth="1"/>
    <col min="5" max="5" width="10.7109375" style="3" customWidth="1"/>
    <col min="6" max="6" width="40.7109375" style="3" customWidth="1"/>
    <col min="7" max="7" width="2.7109375" customWidth="1"/>
    <col min="8" max="8" width="40.7109375" style="3" customWidth="1"/>
    <col min="9" max="10" width="14" style="3" customWidth="1"/>
    <col min="11" max="11" width="9.7109375" style="3" bestFit="1" customWidth="1"/>
    <col min="12" max="16384" width="9.140625" style="3"/>
  </cols>
  <sheetData>
    <row r="1" spans="1:11" ht="16.5" thickBot="1" x14ac:dyDescent="0.3"/>
    <row r="2" spans="1:11" s="5" customFormat="1" ht="60" customHeight="1" thickBot="1" x14ac:dyDescent="0.3">
      <c r="A2" s="62" t="s">
        <v>48</v>
      </c>
      <c r="B2" s="63"/>
      <c r="C2" s="63"/>
      <c r="D2" s="64"/>
      <c r="F2" s="39" t="s">
        <v>29</v>
      </c>
      <c r="G2"/>
      <c r="H2" s="39" t="s">
        <v>30</v>
      </c>
    </row>
    <row r="3" spans="1:11" ht="16.5" thickBot="1" x14ac:dyDescent="0.3"/>
    <row r="4" spans="1:11" s="10" customFormat="1" x14ac:dyDescent="0.25">
      <c r="A4" s="7"/>
      <c r="B4" s="65" t="s">
        <v>32</v>
      </c>
      <c r="C4" s="65"/>
      <c r="D4" s="66"/>
      <c r="G4"/>
    </row>
    <row r="5" spans="1:11" ht="20.100000000000001" customHeight="1" x14ac:dyDescent="0.25">
      <c r="A5" s="11" t="s">
        <v>17</v>
      </c>
      <c r="B5" s="67">
        <v>5</v>
      </c>
      <c r="C5" s="67"/>
      <c r="D5" s="68"/>
      <c r="E5" s="4"/>
      <c r="F5" s="38">
        <f>ROUND(((B5*0.7)*(1+(($C$13-$B$13)/$B$13))+(B5*0.2)*(1+(($C$16-$B$16)/$B$16))+(B5*0.1)),2)</f>
        <v>4.99</v>
      </c>
      <c r="H5" s="38">
        <f>ROUND(((F5*0.7)*(1+(($D$13-$C$13)/$C$13))+(F5*0.2)*(1+(($D$16-$C$16)/$C$16))+F5*0.1),2)</f>
        <v>5.03</v>
      </c>
      <c r="I5" s="4"/>
      <c r="J5" s="4"/>
    </row>
    <row r="6" spans="1:11" ht="20.100000000000001" customHeight="1" x14ac:dyDescent="0.25">
      <c r="A6" s="11" t="s">
        <v>18</v>
      </c>
      <c r="B6" s="67">
        <v>10</v>
      </c>
      <c r="C6" s="67"/>
      <c r="D6" s="68"/>
      <c r="E6" s="4"/>
      <c r="F6" s="38">
        <f>ROUND(((B6*0.7)*(1+(($C$13-$B$13)/$B$13))+(B6*0.2)*(1+(($C$16-$B$16)/$B$16))+(B6*0.1)),2)</f>
        <v>9.9700000000000006</v>
      </c>
      <c r="H6" s="38">
        <f>ROUND(((F6*0.7)*(1+(($D$13-$C$13)/$C$13))+(F6*0.2)*(1+(($D$16-$C$16)/$C$16))+F6*0.1),2)</f>
        <v>10.050000000000001</v>
      </c>
      <c r="I6" s="4"/>
      <c r="J6" s="4"/>
    </row>
    <row r="7" spans="1:11" ht="16.5" thickBot="1" x14ac:dyDescent="0.3">
      <c r="A7" s="14" t="s">
        <v>19</v>
      </c>
      <c r="B7" s="71">
        <v>20</v>
      </c>
      <c r="C7" s="71"/>
      <c r="D7" s="72"/>
      <c r="E7" s="4"/>
      <c r="F7" s="38">
        <f>ROUND(((B7*0.7)*(1+(($C$13-$B$13)/$B$13))+(B7*0.2)*(1+(($C$16-$B$16)/$B$16))+(B7*0.1)),2)</f>
        <v>19.940000000000001</v>
      </c>
      <c r="H7" s="38">
        <f>ROUND(((F7*0.7)*(1+(($D$13-$C$13)/$C$13))+(F7*0.2)*(1+(($D$16-$C$16)/$C$16))+F7*0.1),2)</f>
        <v>20.100000000000001</v>
      </c>
      <c r="I7" s="4"/>
      <c r="J7" s="4"/>
    </row>
    <row r="8" spans="1:11" ht="16.5" thickBot="1" x14ac:dyDescent="0.3">
      <c r="A8" s="16"/>
      <c r="E8" s="4"/>
      <c r="F8" s="37"/>
      <c r="H8" s="38"/>
      <c r="I8" s="4"/>
    </row>
    <row r="9" spans="1:11" s="5" customFormat="1" ht="16.5" thickBot="1" x14ac:dyDescent="0.3">
      <c r="A9" s="7"/>
      <c r="B9" s="73" t="s">
        <v>31</v>
      </c>
      <c r="C9" s="73"/>
      <c r="D9" s="74"/>
      <c r="E9" s="20"/>
      <c r="F9" s="37"/>
      <c r="G9"/>
      <c r="H9" s="38"/>
      <c r="I9" s="20"/>
    </row>
    <row r="10" spans="1:11" s="5" customFormat="1" ht="20.100000000000001" customHeight="1" thickBot="1" x14ac:dyDescent="0.3">
      <c r="A10" s="21" t="s">
        <v>20</v>
      </c>
      <c r="B10" s="69">
        <v>100</v>
      </c>
      <c r="C10" s="69"/>
      <c r="D10" s="70"/>
      <c r="E10" s="20"/>
      <c r="F10" s="38">
        <f>ROUND(((B10*0.7)*(1+(($C$13-$B$13)/$B$13))+(B10*0.2)*(1+(($C$16-$B$16)/$B$16))+(B10*0.1)),2)</f>
        <v>99.71</v>
      </c>
      <c r="G10"/>
      <c r="H10" s="38">
        <f>ROUND(((F10*0.7)*(1+(($D$13-$C$13)/$C$13))+(F10*0.2)*(1+(($D$16-$C$16)/$C$16))+F10*0.1),2)</f>
        <v>100.52</v>
      </c>
      <c r="I10" s="20"/>
      <c r="J10" s="20"/>
    </row>
    <row r="11" spans="1:11" s="5" customFormat="1" ht="20.100000000000001" customHeight="1" thickBot="1" x14ac:dyDescent="0.3">
      <c r="A11" s="23"/>
      <c r="B11" s="3"/>
      <c r="C11" s="12"/>
      <c r="D11" s="24"/>
      <c r="E11" s="20"/>
      <c r="F11" s="20"/>
      <c r="G11"/>
      <c r="H11" s="20"/>
      <c r="I11" s="20"/>
      <c r="J11" s="20"/>
    </row>
    <row r="12" spans="1:11" ht="95.25" thickTop="1" x14ac:dyDescent="0.25">
      <c r="A12" s="7" t="s">
        <v>22</v>
      </c>
      <c r="B12" s="8" t="s">
        <v>23</v>
      </c>
      <c r="C12" s="8" t="s">
        <v>24</v>
      </c>
      <c r="D12" s="30" t="s">
        <v>25</v>
      </c>
      <c r="F12" s="60" t="s">
        <v>38</v>
      </c>
      <c r="H12" s="60" t="s">
        <v>39</v>
      </c>
      <c r="J12" s="4"/>
      <c r="K12" s="33"/>
    </row>
    <row r="13" spans="1:11" ht="16.5" thickBot="1" x14ac:dyDescent="0.3">
      <c r="A13" s="14" t="s">
        <v>21</v>
      </c>
      <c r="B13" s="28">
        <v>22.37</v>
      </c>
      <c r="C13" s="28">
        <v>22.3</v>
      </c>
      <c r="D13" s="29">
        <v>22.55</v>
      </c>
      <c r="F13" s="61"/>
      <c r="H13" s="61"/>
    </row>
    <row r="14" spans="1:11" ht="16.5" thickBot="1" x14ac:dyDescent="0.3">
      <c r="F14" s="34"/>
      <c r="H14" s="34"/>
    </row>
    <row r="15" spans="1:11" ht="50.1" customHeight="1" thickTop="1" x14ac:dyDescent="0.25">
      <c r="A15" s="7" t="s">
        <v>33</v>
      </c>
      <c r="B15" s="8" t="s">
        <v>26</v>
      </c>
      <c r="C15" s="8" t="s">
        <v>27</v>
      </c>
      <c r="D15" s="30" t="s">
        <v>35</v>
      </c>
      <c r="F15" s="60" t="s">
        <v>37</v>
      </c>
      <c r="H15" s="60" t="s">
        <v>40</v>
      </c>
      <c r="J15" s="4"/>
      <c r="K15" s="33"/>
    </row>
    <row r="16" spans="1:11" ht="16.5" thickBot="1" x14ac:dyDescent="0.3">
      <c r="A16" s="14" t="s">
        <v>28</v>
      </c>
      <c r="B16" s="31">
        <v>83.4</v>
      </c>
      <c r="C16" s="31">
        <v>83.1</v>
      </c>
      <c r="D16" s="32">
        <v>83.2</v>
      </c>
      <c r="F16" s="61"/>
      <c r="H16" s="61"/>
    </row>
    <row r="17" spans="6:11" ht="16.5" thickBot="1" x14ac:dyDescent="0.3">
      <c r="F17" s="34"/>
      <c r="H17" s="34"/>
    </row>
    <row r="18" spans="6:11" ht="111.75" thickTop="1" thickBot="1" x14ac:dyDescent="0.3">
      <c r="F18" s="40" t="s">
        <v>41</v>
      </c>
      <c r="H18" s="40" t="s">
        <v>42</v>
      </c>
      <c r="J18" s="4"/>
      <c r="K18" s="4"/>
    </row>
    <row r="19" spans="6:11" ht="16.5" thickTop="1" x14ac:dyDescent="0.25"/>
    <row r="20" spans="6:11" x14ac:dyDescent="0.25">
      <c r="F20" s="4"/>
      <c r="H20" s="33"/>
    </row>
  </sheetData>
  <sheetProtection selectLockedCells="1"/>
  <mergeCells count="11">
    <mergeCell ref="H15:H16"/>
    <mergeCell ref="F15:F16"/>
    <mergeCell ref="H12:H13"/>
    <mergeCell ref="F12:F13"/>
    <mergeCell ref="A2:D2"/>
    <mergeCell ref="B4:D4"/>
    <mergeCell ref="B5:D5"/>
    <mergeCell ref="B10:D10"/>
    <mergeCell ref="B7:D7"/>
    <mergeCell ref="B6:D6"/>
    <mergeCell ref="B9:D9"/>
  </mergeCells>
  <printOptions gridLines="1"/>
  <pageMargins left="0.23622047244094491" right="0.23622047244094491" top="0.74803149606299213" bottom="0.74803149606299213" header="0.31496062992125984" footer="0.31496062992125984"/>
  <pageSetup paperSize="9" scale="76" orientation="landscape" r:id="rId1"/>
  <headerFooter>
    <oddHeader>&amp;L&amp;F \ &amp;A&amp;RPrinted: &amp;D &amp;T</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Response</vt:lpstr>
      <vt:lpstr>Price Review Worked Examples</vt:lpstr>
    </vt:vector>
  </TitlesOfParts>
  <Company>Office Of Public Works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Smith</dc:creator>
  <cp:lastModifiedBy>Brian Smith</cp:lastModifiedBy>
  <cp:lastPrinted>2026-05-13T08:30:47Z</cp:lastPrinted>
  <dcterms:created xsi:type="dcterms:W3CDTF">2026-04-14T12:27:36Z</dcterms:created>
  <dcterms:modified xsi:type="dcterms:W3CDTF">2026-08-07T15:07:53Z</dcterms:modified>
</cp:coreProperties>
</file>