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rishcourts.sharepoint.com/sites/collab-ict-procurement/Docs/2026 Procurement/02. In Progress/SAN Tender 2026/01. CfT/Courts Service documents/"/>
    </mc:Choice>
  </mc:AlternateContent>
  <xr:revisionPtr revIDLastSave="104" documentId="13_ncr:1_{93B994C9-CF04-449D-A151-045291497CA4}" xr6:coauthVersionLast="47" xr6:coauthVersionMax="47" xr10:uidLastSave="{5E511880-6577-49CB-BCF1-2864BBC6A6D1}"/>
  <bookViews>
    <workbookView xWindow="14250" yWindow="-16440" windowWidth="29040" windowHeight="15720" tabRatio="827" xr2:uid="{00000000-000D-0000-FFFF-FFFF00000000}"/>
  </bookViews>
  <sheets>
    <sheet name="Instructions" sheetId="27" r:id="rId1"/>
    <sheet name="Prices for Evaluation" sheetId="15" r:id="rId2"/>
    <sheet name="SAN" sheetId="8" r:id="rId3"/>
    <sheet name="SAN Switch" sheetId="34" r:id="rId4"/>
    <sheet name="Backup" sheetId="7" state="hidden" r:id="rId5"/>
    <sheet name="Services" sheetId="36" r:id="rId6"/>
    <sheet name="Ancillary Equipment" sheetId="31" r:id="rId7"/>
    <sheet name="Per Diems" sheetId="32" r:id="rId8"/>
  </sheets>
  <definedNames>
    <definedName name="_xlnm._FilterDatabase" localSheetId="1" hidden="1">'Prices for Evaluation'!$C$1:$C$31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31" l="1"/>
  <c r="E19" i="15"/>
  <c r="G19" i="15" s="1"/>
  <c r="E18" i="15"/>
  <c r="G12" i="36"/>
  <c r="H6" i="15"/>
  <c r="G7" i="7"/>
  <c r="E7" i="15" s="1"/>
  <c r="G7" i="34"/>
  <c r="E6" i="15" s="1"/>
  <c r="G7" i="8"/>
  <c r="G7" i="36"/>
  <c r="E13" i="15" s="1"/>
  <c r="G13" i="15" s="1"/>
  <c r="G8" i="36"/>
  <c r="E14" i="15" s="1"/>
  <c r="G14" i="15" s="1"/>
  <c r="G9" i="36"/>
  <c r="G10" i="36"/>
  <c r="G11" i="36"/>
  <c r="E17" i="15" s="1"/>
  <c r="G17" i="15" s="1"/>
  <c r="G13" i="36"/>
  <c r="G6" i="36"/>
  <c r="E12" i="15" s="1"/>
  <c r="G12" i="15" s="1"/>
  <c r="E16" i="15"/>
  <c r="G16" i="15" s="1"/>
  <c r="E15" i="15"/>
  <c r="G15" i="15" s="1"/>
  <c r="H7" i="15"/>
  <c r="A7" i="34"/>
  <c r="A5" i="34"/>
  <c r="D3" i="34"/>
  <c r="G18" i="15" l="1"/>
  <c r="A6" i="34"/>
  <c r="G14" i="36"/>
  <c r="D3" i="7"/>
  <c r="D3" i="8"/>
  <c r="A12" i="32" l="1"/>
  <c r="E38" i="15" l="1"/>
  <c r="E39" i="15"/>
  <c r="G39" i="15" s="1"/>
  <c r="A8" i="32" l="1"/>
  <c r="A9" i="32"/>
  <c r="A10" i="32"/>
  <c r="A11" i="32"/>
  <c r="A13" i="32"/>
  <c r="A8" i="31"/>
  <c r="A9" i="31"/>
  <c r="A10" i="31"/>
  <c r="A11" i="31"/>
  <c r="A12" i="31"/>
  <c r="A13" i="31"/>
  <c r="A14" i="31"/>
  <c r="A15" i="31"/>
  <c r="A5" i="8"/>
  <c r="A7" i="7"/>
  <c r="A5" i="7"/>
  <c r="E34" i="15" l="1"/>
  <c r="G34" i="15" s="1"/>
  <c r="E35" i="15"/>
  <c r="G35" i="15" s="1"/>
  <c r="E36" i="15"/>
  <c r="G36" i="15" s="1"/>
  <c r="E37" i="15"/>
  <c r="G37" i="15" s="1"/>
  <c r="G38" i="15"/>
  <c r="E33" i="15"/>
  <c r="G33" i="15" s="1"/>
  <c r="G40" i="15" l="1"/>
  <c r="F14" i="32"/>
  <c r="A7" i="32"/>
  <c r="A14" i="32" s="1"/>
  <c r="H5" i="15" l="1"/>
  <c r="E28" i="15"/>
  <c r="G28" i="15" s="1"/>
  <c r="E29" i="15"/>
  <c r="G29" i="15" s="1"/>
  <c r="E30" i="15"/>
  <c r="G30" i="15" s="1"/>
  <c r="E23" i="15"/>
  <c r="G23" i="15" s="1"/>
  <c r="E24" i="15"/>
  <c r="G24" i="15" s="1"/>
  <c r="E25" i="15"/>
  <c r="G25" i="15" s="1"/>
  <c r="E26" i="15"/>
  <c r="G26" i="15" s="1"/>
  <c r="E27" i="15"/>
  <c r="G27" i="15" s="1"/>
  <c r="E22" i="15"/>
  <c r="E16" i="31"/>
  <c r="A7" i="31"/>
  <c r="A6" i="7" l="1"/>
  <c r="G7" i="15"/>
  <c r="G22" i="15"/>
  <c r="E5" i="15"/>
  <c r="G31" i="15" l="1"/>
  <c r="A7" i="8" l="1"/>
  <c r="A6" i="8"/>
  <c r="G20" i="15" l="1"/>
  <c r="G5" i="15"/>
  <c r="G6" i="15"/>
  <c r="G8" i="15" l="1"/>
  <c r="G2" i="15" s="1"/>
</calcChain>
</file>

<file path=xl/sharedStrings.xml><?xml version="1.0" encoding="utf-8"?>
<sst xmlns="http://schemas.openxmlformats.org/spreadsheetml/2006/main" count="187" uniqueCount="123">
  <si>
    <t>#</t>
  </si>
  <si>
    <t>Category</t>
  </si>
  <si>
    <t xml:space="preserve"> Weighted Quantity </t>
  </si>
  <si>
    <t xml:space="preserve"> Price for Weighted Quantity Under Evaluation</t>
  </si>
  <si>
    <t>Step 1.</t>
  </si>
  <si>
    <t>Step 2.</t>
  </si>
  <si>
    <t>Step 3.</t>
  </si>
  <si>
    <t>Step 4.</t>
  </si>
  <si>
    <t>1. Prices For Evaluation:</t>
  </si>
  <si>
    <t xml:space="preserve">This worksheet provides a summary of all prices tendered for each individual element costed as part of your Tender Submission. </t>
  </si>
  <si>
    <r>
      <t xml:space="preserve">These worksheets contain the individual tables which Tenderers </t>
    </r>
    <r>
      <rPr>
        <b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complete as part of their tender response and detail the relevant elements of each specific requirement.</t>
    </r>
  </si>
  <si>
    <t>The above steps must be repeated and completed for each of the below worksheets.</t>
  </si>
  <si>
    <t xml:space="preserve">Total Cost Evaluated:  </t>
  </si>
  <si>
    <t>Sub-Total</t>
  </si>
  <si>
    <t>Proposed Device</t>
  </si>
  <si>
    <t>Tenderers are instructed to read the contents of this worksheet IN THEIR ENTIRETY to ensure that ALL instructions are understood.</t>
  </si>
  <si>
    <t>The workbook contains the following components:</t>
  </si>
  <si>
    <t>Further instructions on how to complete these tables are provided below.</t>
  </si>
  <si>
    <r>
      <t xml:space="preserve">1. Instructions For </t>
    </r>
    <r>
      <rPr>
        <i/>
        <sz val="14"/>
        <color rgb="FF235D64"/>
        <rFont val="Arial Rounded MT Bold"/>
        <family val="2"/>
      </rPr>
      <t xml:space="preserve">Prices For Evaluation </t>
    </r>
    <r>
      <rPr>
        <sz val="14"/>
        <color rgb="FF235D64"/>
        <rFont val="Arial Rounded MT Bold"/>
        <family val="2"/>
      </rPr>
      <t>worksheet</t>
    </r>
  </si>
  <si>
    <t>Purpose:</t>
  </si>
  <si>
    <t>Total Price:</t>
  </si>
  <si>
    <t>Editing:</t>
  </si>
  <si>
    <t xml:space="preserve">This worksheet sheet is locked and fully automated and therefore must not be edited by a Tenderer.  It is, however, the responsibility of the Tender to review the contents of this worksheet when </t>
  </si>
  <si>
    <t>all other worksheets are completed and ensure that they are fully satisfied that the Tenderer's pricing is accurately reflected in each table of the workbook, paying specific attention to the</t>
  </si>
  <si>
    <t>Weighting:</t>
  </si>
  <si>
    <t>The Tenderer should provide their pricing response based on the weightings provided.</t>
  </si>
  <si>
    <t>Using the table provided below, select a Worksheet Name to open the worksheet specific to the pricing element to which a response is being prepared.</t>
  </si>
  <si>
    <t>NOTE: The details (i.e. groupings and table numbers) of each worksheet are indicated in the table below)</t>
  </si>
  <si>
    <r>
      <t xml:space="preserve">The Tenderer </t>
    </r>
    <r>
      <rPr>
        <b/>
        <sz val="11"/>
        <color theme="1"/>
        <rFont val="Calibri"/>
        <family val="2"/>
        <scheme val="minor"/>
      </rPr>
      <t xml:space="preserve">must complete </t>
    </r>
    <r>
      <rPr>
        <b/>
        <u/>
        <sz val="11"/>
        <color theme="1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cells that are highlighted in Yellow.</t>
    </r>
  </si>
  <si>
    <t>Cells not highlighted in Yellow must not be edited by the Tenderer.</t>
  </si>
  <si>
    <r>
      <t xml:space="preserve">Where multiple tables exist in an individual worksheet, </t>
    </r>
    <r>
      <rPr>
        <b/>
        <sz val="11"/>
        <rFont val="Calibri"/>
        <family val="2"/>
        <scheme val="minor"/>
      </rPr>
      <t>ALL</t>
    </r>
    <r>
      <rPr>
        <sz val="11"/>
        <rFont val="Calibri"/>
        <family val="2"/>
        <scheme val="minor"/>
      </rPr>
      <t xml:space="preserve"> tables must be completed.</t>
    </r>
  </si>
  <si>
    <t>Step 5.</t>
  </si>
  <si>
    <r>
      <t xml:space="preserve">The Tenderer is </t>
    </r>
    <r>
      <rPr>
        <b/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required to enter any values in the worksheet "Prices for Evaluation". All cell values are referenced and/or calculated.</t>
    </r>
  </si>
  <si>
    <t>Price</t>
  </si>
  <si>
    <t>Item</t>
  </si>
  <si>
    <t>Upgrade Category</t>
  </si>
  <si>
    <t>Upgrade Description</t>
  </si>
  <si>
    <t>Upgrade Price</t>
  </si>
  <si>
    <t>Standard Devices Base Configuration</t>
  </si>
  <si>
    <t>Standard Device</t>
  </si>
  <si>
    <t>Proposed Device Manufacturer &amp; Model:</t>
  </si>
  <si>
    <t>TotalUpgrade Price</t>
  </si>
  <si>
    <t>Services</t>
  </si>
  <si>
    <t>Service Options</t>
  </si>
  <si>
    <t>Service Description</t>
  </si>
  <si>
    <t>Total Service Price</t>
  </si>
  <si>
    <t>Upgrade</t>
  </si>
  <si>
    <t>Upgrade Options</t>
  </si>
  <si>
    <t>ALL prices to be provided in EURO only and exclusive of VAT</t>
  </si>
  <si>
    <t>The "Prices for Evaluation" worksheet contains the weighted quantity for each specified Device, Upgrade, Peripheral and Service included under this SRFT.</t>
  </si>
  <si>
    <t>Total Value (cell G2) which is calculated using the weightings provided.</t>
  </si>
  <si>
    <t>PRICES FOR EVALUATION</t>
  </si>
  <si>
    <t>Unit Price</t>
  </si>
  <si>
    <t>Software Support</t>
  </si>
  <si>
    <t>Per Year</t>
  </si>
  <si>
    <t>Equipment Support and Maintenance</t>
  </si>
  <si>
    <t xml:space="preserve">Support for all necessary software </t>
  </si>
  <si>
    <t>Implementation</t>
  </si>
  <si>
    <t>Cost of implentation of solution</t>
  </si>
  <si>
    <t>Migration</t>
  </si>
  <si>
    <t>Implentation</t>
  </si>
  <si>
    <t>Description</t>
  </si>
  <si>
    <t>Cost of migration</t>
  </si>
  <si>
    <t>% Discount (off PLP)</t>
  </si>
  <si>
    <t>Published List Price</t>
  </si>
  <si>
    <t>Service Price per Device, per year</t>
  </si>
  <si>
    <t>Ancillary Equipment 1</t>
  </si>
  <si>
    <t>Ancillary Equipment 2</t>
  </si>
  <si>
    <t>Pricing : Per Diems (Only to be used in service of this contract)</t>
  </si>
  <si>
    <t>Per Diems</t>
  </si>
  <si>
    <t>Per Diem 1</t>
  </si>
  <si>
    <t>Ancillary Eqipment</t>
  </si>
  <si>
    <t>Total Services Price</t>
  </si>
  <si>
    <t>Project Manager</t>
  </si>
  <si>
    <t>Senior X64 Compute Maintenance and Support Engineer</t>
  </si>
  <si>
    <t>Junior X64 Compute Maintenance and Support Engineer</t>
  </si>
  <si>
    <t>Cloud Architect</t>
  </si>
  <si>
    <t>Network Engineer</t>
  </si>
  <si>
    <t>Security Engineer</t>
  </si>
  <si>
    <t>Qualified / certified Senior Trainer</t>
  </si>
  <si>
    <t>Per Diem 2</t>
  </si>
  <si>
    <t>Per Diem 3</t>
  </si>
  <si>
    <t>Per Diem 4</t>
  </si>
  <si>
    <t>Per Diem 5</t>
  </si>
  <si>
    <t>Per Diem 6</t>
  </si>
  <si>
    <t>Per Diem 7</t>
  </si>
  <si>
    <t>Ancillary Equipment 3</t>
  </si>
  <si>
    <t>Ancillary Equipment 4</t>
  </si>
  <si>
    <t>Ancillary Equipment 5</t>
  </si>
  <si>
    <t>Ancillary Equipment 6</t>
  </si>
  <si>
    <t>Ancillary Equipment 7</t>
  </si>
  <si>
    <t>Ancillary Equipment 8</t>
  </si>
  <si>
    <t>Ancillary Equipment 9</t>
  </si>
  <si>
    <t>Ancillary Equipment</t>
  </si>
  <si>
    <t>SAN Cost</t>
  </si>
  <si>
    <t>Support and Maintenance for new SAN('s)</t>
  </si>
  <si>
    <t>Support and Maintenance for existing SAN('s) (Support contract to take effect from year X onwards)</t>
  </si>
  <si>
    <t>Backup Target Hardware Cost</t>
  </si>
  <si>
    <t>Support and Maintenance for new Backup Target Hardware Device</t>
  </si>
  <si>
    <t>Support and Maintenance for existing Backup Target Hardware Device('s) (Support contract to take effect from year 2 onwards)</t>
  </si>
  <si>
    <t>Support and Maintenance for existing SAN(s)</t>
  </si>
  <si>
    <t>Support and Maintenance for new SAN(s)</t>
  </si>
  <si>
    <t>Support and Maintenance for new Backup Device(s)</t>
  </si>
  <si>
    <t>Support and Maintenance for existing Backup Device(s)</t>
  </si>
  <si>
    <t>Training</t>
  </si>
  <si>
    <t>Cost of Training</t>
  </si>
  <si>
    <t>Once Off Solution Cost</t>
  </si>
  <si>
    <t>Per Device</t>
  </si>
  <si>
    <t>Cost of training</t>
  </si>
  <si>
    <t>Qualified /Certified Senior Trainer</t>
  </si>
  <si>
    <t>2. Individual Pricing Worksheets</t>
  </si>
  <si>
    <r>
      <t xml:space="preserve">The Value contained in </t>
    </r>
    <r>
      <rPr>
        <b/>
        <i/>
        <sz val="11"/>
        <color theme="1"/>
        <rFont val="Calibri"/>
        <family val="2"/>
        <scheme val="minor"/>
      </rPr>
      <t xml:space="preserve">Cell G2 </t>
    </r>
    <r>
      <rPr>
        <sz val="11"/>
        <color theme="1"/>
        <rFont val="Calibri"/>
        <family val="2"/>
        <scheme val="minor"/>
      </rPr>
      <t>will be used to calculate the marks award under the Criterion "Cost" as further detailed in the CfT</t>
    </r>
  </si>
  <si>
    <t>It also clearly displays, under columns G And H the Maximum Prices for the evaluation of the Tender</t>
  </si>
  <si>
    <t>SAN</t>
  </si>
  <si>
    <t>SAN Switch</t>
  </si>
  <si>
    <t>Backup</t>
  </si>
  <si>
    <t>Price for SAN (Including any ancillary hardware and Software)</t>
  </si>
  <si>
    <t>Price for SAN Switch (Including any ancillary hardware and Software)</t>
  </si>
  <si>
    <t>Price for Backup (Including any ancillary hardware and Software)</t>
  </si>
  <si>
    <t>Cost of implementation of solution</t>
  </si>
  <si>
    <r>
      <t xml:space="preserve">2. Instructions For Completing </t>
    </r>
    <r>
      <rPr>
        <i/>
        <sz val="14"/>
        <color rgb="FF235D64"/>
        <rFont val="Arial Rounded MT Bold"/>
        <family val="2"/>
      </rPr>
      <t xml:space="preserve">Individual Pricing Worksheets </t>
    </r>
    <r>
      <rPr>
        <sz val="14"/>
        <color rgb="FF235D64"/>
        <rFont val="Arial Rounded MT Bold"/>
        <family val="2"/>
      </rPr>
      <t>(6 in total)</t>
    </r>
  </si>
  <si>
    <t>Per Diem prices are not included in the cost evaluation. They may be used for optional services during the contract.</t>
  </si>
  <si>
    <t>Completing this Pricing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</si>
</sst>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#,##0.00;\-&quot;€&quot;#,##0.00"/>
    <numFmt numFmtId="44" formatCode="_-&quot;€&quot;* #,##0.00_-;\-&quot;€&quot;* #,##0.00_-;_-&quot;€&quot;* &quot;-&quot;??_-;_-@_-"/>
    <numFmt numFmtId="164" formatCode="&quot;€&quot;#,##0.00"/>
    <numFmt numFmtId="165" formatCode="_-[$€-1809]* #,##0.00_-;\-[$€-1809]* #,##0.00_-;_-[$€-1809]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235D64"/>
      <name val="Arial Rounded MT Bold"/>
      <family val="2"/>
    </font>
    <font>
      <i/>
      <sz val="14"/>
      <color rgb="FF235D64"/>
      <name val="Arial Rounded MT Bold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u/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i/>
      <sz val="12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57AEA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63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/>
    <xf numFmtId="0" fontId="6" fillId="0" borderId="0" xfId="0" applyFont="1"/>
    <xf numFmtId="0" fontId="16" fillId="0" borderId="0" xfId="0" applyFont="1"/>
    <xf numFmtId="0" fontId="17" fillId="0" borderId="0" xfId="0" applyFont="1"/>
    <xf numFmtId="44" fontId="11" fillId="6" borderId="6" xfId="1" applyFont="1" applyFill="1" applyBorder="1" applyAlignment="1"/>
    <xf numFmtId="0" fontId="8" fillId="5" borderId="3" xfId="0" applyFont="1" applyFill="1" applyBorder="1" applyAlignment="1">
      <alignment horizontal="center" vertical="center" wrapText="1"/>
    </xf>
    <xf numFmtId="44" fontId="8" fillId="5" borderId="12" xfId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/>
    </xf>
    <xf numFmtId="0" fontId="21" fillId="0" borderId="0" xfId="0" applyFont="1"/>
    <xf numFmtId="0" fontId="10" fillId="5" borderId="1" xfId="0" applyFont="1" applyFill="1" applyBorder="1" applyAlignment="1">
      <alignment horizontal="left" vertical="center"/>
    </xf>
    <xf numFmtId="0" fontId="10" fillId="5" borderId="2" xfId="0" applyFont="1" applyFill="1" applyBorder="1"/>
    <xf numFmtId="0" fontId="10" fillId="5" borderId="1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23" fillId="8" borderId="4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7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7" fontId="5" fillId="7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 wrapText="1"/>
    </xf>
    <xf numFmtId="7" fontId="20" fillId="4" borderId="8" xfId="1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/>
    </xf>
    <xf numFmtId="0" fontId="22" fillId="0" borderId="0" xfId="0" applyFont="1"/>
    <xf numFmtId="44" fontId="8" fillId="9" borderId="3" xfId="1" applyFont="1" applyFill="1" applyBorder="1"/>
    <xf numFmtId="0" fontId="0" fillId="10" borderId="15" xfId="0" applyFill="1" applyBorder="1" applyAlignment="1">
      <alignment horizontal="center" vertical="center"/>
    </xf>
    <xf numFmtId="44" fontId="0" fillId="10" borderId="15" xfId="1" applyFont="1" applyFill="1" applyBorder="1"/>
    <xf numFmtId="0" fontId="6" fillId="10" borderId="16" xfId="0" applyFont="1" applyFill="1" applyBorder="1" applyAlignment="1">
      <alignment horizontal="left"/>
    </xf>
    <xf numFmtId="44" fontId="0" fillId="10" borderId="20" xfId="0" applyNumberFormat="1" applyFill="1" applyBorder="1"/>
    <xf numFmtId="44" fontId="0" fillId="10" borderId="19" xfId="0" applyNumberFormat="1" applyFill="1" applyBorder="1"/>
    <xf numFmtId="0" fontId="0" fillId="10" borderId="19" xfId="0" applyFill="1" applyBorder="1" applyAlignment="1">
      <alignment horizontal="center" vertical="center"/>
    </xf>
    <xf numFmtId="44" fontId="0" fillId="10" borderId="16" xfId="0" applyNumberFormat="1" applyFill="1" applyBorder="1"/>
    <xf numFmtId="0" fontId="6" fillId="10" borderId="17" xfId="0" applyFont="1" applyFill="1" applyBorder="1" applyAlignment="1">
      <alignment horizontal="center"/>
    </xf>
    <xf numFmtId="44" fontId="0" fillId="10" borderId="20" xfId="1" applyFont="1" applyFill="1" applyBorder="1"/>
    <xf numFmtId="0" fontId="6" fillId="10" borderId="26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/>
    </xf>
    <xf numFmtId="0" fontId="6" fillId="10" borderId="24" xfId="0" applyFont="1" applyFill="1" applyBorder="1" applyAlignment="1">
      <alignment horizontal="left"/>
    </xf>
    <xf numFmtId="44" fontId="0" fillId="10" borderId="17" xfId="0" applyNumberFormat="1" applyFill="1" applyBorder="1"/>
    <xf numFmtId="44" fontId="0" fillId="0" borderId="16" xfId="0" applyNumberFormat="1" applyBorder="1"/>
    <xf numFmtId="0" fontId="6" fillId="0" borderId="17" xfId="0" applyFont="1" applyBorder="1" applyAlignment="1">
      <alignment horizontal="center"/>
    </xf>
    <xf numFmtId="44" fontId="0" fillId="0" borderId="18" xfId="0" applyNumberFormat="1" applyBorder="1"/>
    <xf numFmtId="0" fontId="0" fillId="10" borderId="20" xfId="1" applyNumberFormat="1" applyFont="1" applyFill="1" applyBorder="1" applyAlignment="1">
      <alignment horizontal="center"/>
    </xf>
    <xf numFmtId="0" fontId="0" fillId="10" borderId="15" xfId="1" applyNumberFormat="1" applyFont="1" applyFill="1" applyBorder="1" applyAlignment="1">
      <alignment horizontal="center"/>
    </xf>
    <xf numFmtId="7" fontId="20" fillId="4" borderId="3" xfId="1" applyNumberFormat="1" applyFont="1" applyFill="1" applyBorder="1" applyAlignment="1">
      <alignment horizontal="center" vertical="center" wrapText="1"/>
    </xf>
    <xf numFmtId="44" fontId="0" fillId="0" borderId="17" xfId="0" applyNumberFormat="1" applyBorder="1"/>
    <xf numFmtId="0" fontId="26" fillId="0" borderId="0" xfId="0" applyFont="1"/>
    <xf numFmtId="44" fontId="0" fillId="10" borderId="15" xfId="0" applyNumberFormat="1" applyFill="1" applyBorder="1"/>
    <xf numFmtId="44" fontId="0" fillId="0" borderId="15" xfId="0" applyNumberFormat="1" applyBorder="1"/>
    <xf numFmtId="44" fontId="0" fillId="10" borderId="26" xfId="0" applyNumberFormat="1" applyFill="1" applyBorder="1"/>
    <xf numFmtId="0" fontId="25" fillId="0" borderId="0" xfId="0" applyFont="1"/>
    <xf numFmtId="0" fontId="0" fillId="2" borderId="0" xfId="0" applyFill="1" applyAlignment="1">
      <alignment horizont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44" fontId="8" fillId="5" borderId="6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22" fillId="2" borderId="0" xfId="0" applyFont="1" applyFill="1"/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 vertical="center"/>
    </xf>
    <xf numFmtId="44" fontId="8" fillId="2" borderId="12" xfId="1" applyFont="1" applyFill="1" applyBorder="1"/>
    <xf numFmtId="44" fontId="0" fillId="10" borderId="28" xfId="0" applyNumberFormat="1" applyFill="1" applyBorder="1"/>
    <xf numFmtId="0" fontId="10" fillId="5" borderId="27" xfId="0" applyFont="1" applyFill="1" applyBorder="1" applyAlignment="1">
      <alignment horizontal="left" vertical="center"/>
    </xf>
    <xf numFmtId="0" fontId="19" fillId="5" borderId="13" xfId="0" applyFont="1" applyFill="1" applyBorder="1" applyAlignment="1">
      <alignment horizontal="right"/>
    </xf>
    <xf numFmtId="0" fontId="2" fillId="5" borderId="14" xfId="0" applyFont="1" applyFill="1" applyBorder="1" applyAlignment="1">
      <alignment horizontal="right"/>
    </xf>
    <xf numFmtId="0" fontId="23" fillId="8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7" fontId="5" fillId="8" borderId="34" xfId="1" applyNumberFormat="1" applyFont="1" applyFill="1" applyBorder="1" applyAlignment="1" applyProtection="1">
      <alignment horizontal="left" vertical="center" wrapText="1"/>
      <protection locked="0"/>
    </xf>
    <xf numFmtId="44" fontId="0" fillId="10" borderId="25" xfId="0" applyNumberFormat="1" applyFill="1" applyBorder="1"/>
    <xf numFmtId="165" fontId="0" fillId="10" borderId="28" xfId="0" applyNumberFormat="1" applyFill="1" applyBorder="1"/>
    <xf numFmtId="0" fontId="4" fillId="0" borderId="8" xfId="0" applyFont="1" applyBorder="1" applyAlignment="1">
      <alignment horizontal="center" vertical="center"/>
    </xf>
    <xf numFmtId="0" fontId="10" fillId="5" borderId="36" xfId="0" applyFont="1" applyFill="1" applyBorder="1"/>
    <xf numFmtId="0" fontId="10" fillId="5" borderId="36" xfId="0" applyFont="1" applyFill="1" applyBorder="1" applyAlignment="1">
      <alignment horizontal="center" vertical="center"/>
    </xf>
    <xf numFmtId="44" fontId="8" fillId="9" borderId="36" xfId="1" applyFont="1" applyFill="1" applyBorder="1"/>
    <xf numFmtId="10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7" fontId="0" fillId="7" borderId="10" xfId="1" applyNumberFormat="1" applyFont="1" applyFill="1" applyBorder="1" applyAlignment="1" applyProtection="1">
      <alignment horizontal="center" vertical="center"/>
      <protection locked="0"/>
    </xf>
    <xf numFmtId="7" fontId="0" fillId="7" borderId="7" xfId="1" applyNumberFormat="1" applyFont="1" applyFill="1" applyBorder="1" applyAlignment="1" applyProtection="1">
      <alignment horizontal="center" vertical="center"/>
      <protection locked="0"/>
    </xf>
    <xf numFmtId="7" fontId="0" fillId="7" borderId="8" xfId="1" applyNumberFormat="1" applyFont="1" applyFill="1" applyBorder="1" applyAlignment="1" applyProtection="1">
      <alignment horizontal="center" vertical="center"/>
      <protection locked="0"/>
    </xf>
    <xf numFmtId="164" fontId="0" fillId="7" borderId="10" xfId="1" applyNumberFormat="1" applyFont="1" applyFill="1" applyBorder="1" applyAlignment="1" applyProtection="1">
      <alignment horizontal="center" vertical="center"/>
      <protection locked="0"/>
    </xf>
    <xf numFmtId="9" fontId="0" fillId="7" borderId="10" xfId="1" applyNumberFormat="1" applyFont="1" applyFill="1" applyBorder="1" applyAlignment="1" applyProtection="1">
      <alignment horizontal="center" vertical="center"/>
      <protection locked="0"/>
    </xf>
    <xf numFmtId="7" fontId="0" fillId="4" borderId="10" xfId="1" applyNumberFormat="1" applyFont="1" applyFill="1" applyBorder="1" applyAlignment="1" applyProtection="1">
      <alignment horizontal="center" vertical="center"/>
      <protection locked="0"/>
    </xf>
    <xf numFmtId="164" fontId="0" fillId="7" borderId="3" xfId="1" applyNumberFormat="1" applyFont="1" applyFill="1" applyBorder="1" applyAlignment="1" applyProtection="1">
      <alignment horizontal="center" vertical="center"/>
      <protection locked="0"/>
    </xf>
    <xf numFmtId="9" fontId="0" fillId="7" borderId="3" xfId="1" applyNumberFormat="1" applyFont="1" applyFill="1" applyBorder="1" applyAlignment="1" applyProtection="1">
      <alignment horizontal="center" vertical="center"/>
      <protection locked="0"/>
    </xf>
    <xf numFmtId="164" fontId="0" fillId="7" borderId="8" xfId="1" applyNumberFormat="1" applyFont="1" applyFill="1" applyBorder="1" applyAlignment="1" applyProtection="1">
      <alignment horizontal="center" vertical="center"/>
      <protection locked="0"/>
    </xf>
    <xf numFmtId="9" fontId="0" fillId="7" borderId="8" xfId="1" applyNumberFormat="1" applyFont="1" applyFill="1" applyBorder="1" applyAlignment="1" applyProtection="1">
      <alignment horizontal="center" vertical="center"/>
      <protection locked="0"/>
    </xf>
    <xf numFmtId="7" fontId="5" fillId="4" borderId="3" xfId="1" applyNumberFormat="1" applyFont="1" applyFill="1" applyBorder="1" applyAlignment="1" applyProtection="1">
      <alignment horizontal="center" vertical="center" wrapText="1"/>
      <protection locked="0"/>
    </xf>
    <xf numFmtId="7" fontId="0" fillId="4" borderId="3" xfId="1" applyNumberFormat="1" applyFont="1" applyFill="1" applyBorder="1" applyAlignment="1" applyProtection="1">
      <alignment horizontal="center" vertical="center"/>
      <protection locked="0"/>
    </xf>
    <xf numFmtId="7" fontId="0" fillId="4" borderId="7" xfId="1" applyNumberFormat="1" applyFont="1" applyFill="1" applyBorder="1" applyAlignment="1" applyProtection="1">
      <alignment horizontal="center" vertical="center"/>
      <protection locked="0"/>
    </xf>
    <xf numFmtId="0" fontId="6" fillId="0" borderId="37" xfId="0" applyFont="1" applyBorder="1" applyAlignment="1">
      <alignment horizontal="left" vertical="center"/>
    </xf>
    <xf numFmtId="44" fontId="0" fillId="0" borderId="37" xfId="1" applyFont="1" applyFill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44" fontId="0" fillId="0" borderId="38" xfId="1" applyFont="1" applyFill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44" fontId="0" fillId="0" borderId="42" xfId="1" applyFont="1" applyBorder="1" applyAlignment="1">
      <alignment vertical="center"/>
    </xf>
    <xf numFmtId="0" fontId="0" fillId="0" borderId="41" xfId="0" applyBorder="1" applyAlignment="1">
      <alignment horizontal="center" vertical="center"/>
    </xf>
    <xf numFmtId="44" fontId="0" fillId="0" borderId="43" xfId="0" applyNumberFormat="1" applyBorder="1" applyAlignment="1">
      <alignment vertical="center"/>
    </xf>
    <xf numFmtId="44" fontId="0" fillId="0" borderId="45" xfId="0" applyNumberFormat="1" applyBorder="1" applyAlignment="1">
      <alignment vertical="center"/>
    </xf>
    <xf numFmtId="0" fontId="6" fillId="0" borderId="44" xfId="0" applyFont="1" applyBorder="1" applyAlignment="1">
      <alignment horizontal="left" vertical="center"/>
    </xf>
    <xf numFmtId="0" fontId="6" fillId="0" borderId="44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44" fontId="0" fillId="0" borderId="47" xfId="0" applyNumberFormat="1" applyBorder="1" applyAlignment="1">
      <alignment vertical="center"/>
    </xf>
    <xf numFmtId="0" fontId="6" fillId="0" borderId="1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6" fillId="10" borderId="30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6" fillId="10" borderId="32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25" fillId="0" borderId="23" xfId="0" applyFont="1" applyBorder="1" applyAlignment="1">
      <alignment vertical="center" textRotation="90"/>
    </xf>
    <xf numFmtId="0" fontId="25" fillId="0" borderId="9" xfId="0" applyFont="1" applyBorder="1" applyAlignment="1">
      <alignment vertical="center" textRotation="90"/>
    </xf>
    <xf numFmtId="0" fontId="25" fillId="0" borderId="11" xfId="0" applyFont="1" applyBorder="1" applyAlignment="1">
      <alignment vertical="center" textRotation="90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6" fillId="0" borderId="40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25" fillId="0" borderId="39" xfId="0" applyFont="1" applyBorder="1" applyAlignment="1">
      <alignment horizontal="center" vertical="center" textRotation="90"/>
    </xf>
    <xf numFmtId="0" fontId="25" fillId="0" borderId="29" xfId="0" applyFont="1" applyBorder="1" applyAlignment="1">
      <alignment horizontal="center" vertical="center" textRotation="90"/>
    </xf>
    <xf numFmtId="0" fontId="6" fillId="10" borderId="6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/>
    </xf>
    <xf numFmtId="0" fontId="25" fillId="10" borderId="23" xfId="0" applyFont="1" applyFill="1" applyBorder="1" applyAlignment="1">
      <alignment vertical="center" textRotation="90"/>
    </xf>
    <xf numFmtId="0" fontId="25" fillId="10" borderId="9" xfId="0" applyFont="1" applyFill="1" applyBorder="1" applyAlignment="1">
      <alignment vertical="center" textRotation="90"/>
    </xf>
    <xf numFmtId="0" fontId="25" fillId="10" borderId="11" xfId="0" applyFont="1" applyFill="1" applyBorder="1" applyAlignment="1">
      <alignment vertical="center" textRotation="90"/>
    </xf>
    <xf numFmtId="0" fontId="2" fillId="3" borderId="2" xfId="0" applyFont="1" applyFill="1" applyBorder="1" applyAlignment="1">
      <alignment horizontal="center"/>
    </xf>
    <xf numFmtId="0" fontId="23" fillId="8" borderId="21" xfId="0" applyFont="1" applyFill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7" fontId="5" fillId="7" borderId="1" xfId="1" applyNumberFormat="1" applyFont="1" applyFill="1" applyBorder="1" applyAlignment="1" applyProtection="1">
      <alignment horizontal="left" vertical="center" wrapText="1"/>
      <protection locked="0"/>
    </xf>
    <xf numFmtId="7" fontId="5" fillId="7" borderId="22" xfId="1" applyNumberFormat="1" applyFont="1" applyFill="1" applyBorder="1" applyAlignment="1" applyProtection="1">
      <alignment horizontal="left" vertical="center" wrapText="1"/>
      <protection locked="0"/>
    </xf>
    <xf numFmtId="7" fontId="5" fillId="7" borderId="1" xfId="1" applyNumberFormat="1" applyFont="1" applyFill="1" applyBorder="1" applyAlignment="1" applyProtection="1">
      <alignment vertical="center" wrapText="1"/>
      <protection locked="0"/>
    </xf>
    <xf numFmtId="0" fontId="0" fillId="0" borderId="22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3">
    <cellStyle name="Currency" xfId="1" builtinId="4"/>
    <cellStyle name="Currency 2" xfId="2" xr:uid="{00000000-0005-0000-0000-000001000000}"/>
    <cellStyle name="Normal" xfId="0" builtinId="0"/>
  </cellStyles>
  <dxfs count="1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</dxfs>
  <tableStyles count="0" defaultTableStyle="TableStyleMedium2" defaultPivotStyle="PivotStyleLight16"/>
  <colors>
    <mruColors>
      <color rgb="FFFFFF99"/>
      <color rgb="FF57AEA5"/>
      <color rgb="FFCCECFF"/>
      <color rgb="FF235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structions!B3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535747</xdr:colOff>
      <xdr:row>1</xdr:row>
      <xdr:rowOff>125519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950" y="152400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28007" y="279399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535747</xdr:colOff>
      <xdr:row>1</xdr:row>
      <xdr:rowOff>125519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CCAE1-768D-4D98-96EA-E88A713B2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152400"/>
          <a:ext cx="535747" cy="49381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B00DDD-00DF-42A7-9CD4-39644ED5CABD}"/>
            </a:ext>
          </a:extLst>
        </xdr:cNvPr>
        <xdr:cNvSpPr txBox="1"/>
      </xdr:nvSpPr>
      <xdr:spPr>
        <a:xfrm>
          <a:off x="222250" y="279399"/>
          <a:ext cx="3299011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152401</xdr:rowOff>
    </xdr:from>
    <xdr:to>
      <xdr:col>1</xdr:col>
      <xdr:colOff>351971</xdr:colOff>
      <xdr:row>2</xdr:row>
      <xdr:rowOff>37879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412" y="152401"/>
          <a:ext cx="336469" cy="63627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715307" y="279399"/>
          <a:ext cx="32504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152400</xdr:rowOff>
    </xdr:from>
    <xdr:to>
      <xdr:col>1</xdr:col>
      <xdr:colOff>535747</xdr:colOff>
      <xdr:row>1</xdr:row>
      <xdr:rowOff>125519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B4B39-20AB-4D31-90A5-3B4654A7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152400"/>
          <a:ext cx="535747" cy="50016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EDBF0BA-565D-4027-8403-602FDEC01821}"/>
            </a:ext>
          </a:extLst>
        </xdr:cNvPr>
        <xdr:cNvSpPr txBox="1"/>
      </xdr:nvSpPr>
      <xdr:spPr>
        <a:xfrm>
          <a:off x="222250" y="279399"/>
          <a:ext cx="3299011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152401</xdr:rowOff>
    </xdr:from>
    <xdr:to>
      <xdr:col>1</xdr:col>
      <xdr:colOff>355146</xdr:colOff>
      <xdr:row>1</xdr:row>
      <xdr:rowOff>255647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52401"/>
          <a:ext cx="333668" cy="62842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279399</xdr:rowOff>
    </xdr:from>
    <xdr:to>
      <xdr:col>2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715307" y="279399"/>
          <a:ext cx="32504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152401</xdr:rowOff>
    </xdr:from>
    <xdr:to>
      <xdr:col>2</xdr:col>
      <xdr:colOff>293</xdr:colOff>
      <xdr:row>1</xdr:row>
      <xdr:rowOff>258822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52401"/>
          <a:ext cx="333668" cy="628428"/>
        </a:xfrm>
        <a:prstGeom prst="rect">
          <a:avLst/>
        </a:prstGeom>
      </xdr:spPr>
    </xdr:pic>
    <xdr:clientData/>
  </xdr:twoCellAnchor>
  <xdr:twoCellAnchor>
    <xdr:from>
      <xdr:col>1</xdr:col>
      <xdr:colOff>505757</xdr:colOff>
      <xdr:row>0</xdr:row>
      <xdr:rowOff>279399</xdr:rowOff>
    </xdr:from>
    <xdr:to>
      <xdr:col>3</xdr:col>
      <xdr:colOff>1775011</xdr:colOff>
      <xdr:row>0</xdr:row>
      <xdr:rowOff>525929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5307" y="279399"/>
          <a:ext cx="32504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K39"/>
  <sheetViews>
    <sheetView showGridLines="0" tabSelected="1" zoomScale="130" zoomScaleNormal="130" workbookViewId="0">
      <selection activeCell="B14" sqref="B14"/>
    </sheetView>
  </sheetViews>
  <sheetFormatPr defaultRowHeight="15" customHeight="1" x14ac:dyDescent="0.25"/>
  <cols>
    <col min="1" max="1" width="4.7109375" customWidth="1"/>
    <col min="2" max="2" width="9.85546875" customWidth="1"/>
    <col min="3" max="3" width="8.85546875" customWidth="1"/>
    <col min="9" max="9" width="12" customWidth="1"/>
    <col min="10" max="10" width="21.7109375" customWidth="1"/>
    <col min="11" max="11" width="35.7109375" customWidth="1"/>
  </cols>
  <sheetData>
    <row r="1" spans="2:11" x14ac:dyDescent="0.25"/>
    <row r="2" spans="2:11" ht="18" x14ac:dyDescent="0.25">
      <c r="B2" s="117" t="s">
        <v>122</v>
      </c>
      <c r="C2" s="117"/>
      <c r="D2" s="117"/>
      <c r="E2" s="117"/>
      <c r="F2" s="117"/>
      <c r="G2" s="117"/>
    </row>
    <row r="3" spans="2:11" ht="15.75" thickBot="1" x14ac:dyDescent="0.3"/>
    <row r="4" spans="2:11" ht="18" customHeight="1" x14ac:dyDescent="0.25">
      <c r="B4" s="118" t="s">
        <v>48</v>
      </c>
      <c r="C4" s="118"/>
      <c r="D4" s="118"/>
      <c r="E4" s="118"/>
      <c r="F4" s="118"/>
      <c r="G4" s="118"/>
      <c r="H4" s="118"/>
      <c r="I4" s="118"/>
      <c r="J4" s="118"/>
    </row>
    <row r="5" spans="2:11" x14ac:dyDescent="0.25">
      <c r="B5" s="119"/>
      <c r="C5" s="119"/>
      <c r="D5" s="119"/>
      <c r="E5" s="119"/>
      <c r="F5" s="119"/>
      <c r="G5" s="119"/>
      <c r="H5" s="119"/>
      <c r="I5" s="119"/>
      <c r="J5" s="119"/>
    </row>
    <row r="6" spans="2:11" x14ac:dyDescent="0.25"/>
    <row r="7" spans="2:11" x14ac:dyDescent="0.25">
      <c r="B7" s="119" t="s">
        <v>15</v>
      </c>
      <c r="C7" s="119"/>
      <c r="D7" s="119"/>
      <c r="E7" s="119"/>
      <c r="F7" s="119"/>
      <c r="G7" s="119"/>
      <c r="H7" s="119"/>
      <c r="I7" s="119"/>
      <c r="J7" s="119"/>
      <c r="K7" s="119"/>
    </row>
    <row r="8" spans="2:11" x14ac:dyDescent="0.25">
      <c r="B8" s="6"/>
    </row>
    <row r="9" spans="2:11" x14ac:dyDescent="0.25">
      <c r="B9" s="120" t="s">
        <v>16</v>
      </c>
      <c r="C9" s="120"/>
      <c r="D9" s="120"/>
      <c r="E9" s="120"/>
      <c r="F9" s="120"/>
    </row>
    <row r="10" spans="2:11" x14ac:dyDescent="0.25"/>
    <row r="11" spans="2:11" x14ac:dyDescent="0.25">
      <c r="B11" s="8" t="s">
        <v>8</v>
      </c>
    </row>
    <row r="12" spans="2:11" x14ac:dyDescent="0.25">
      <c r="B12" t="s">
        <v>9</v>
      </c>
    </row>
    <row r="13" spans="2:11" x14ac:dyDescent="0.25">
      <c r="B13" t="s">
        <v>112</v>
      </c>
    </row>
    <row r="14" spans="2:11" x14ac:dyDescent="0.25">
      <c r="B14" t="s">
        <v>121</v>
      </c>
    </row>
    <row r="15" spans="2:11" x14ac:dyDescent="0.25"/>
    <row r="16" spans="2:11" x14ac:dyDescent="0.25"/>
    <row r="17" spans="2:4" x14ac:dyDescent="0.25">
      <c r="B17" s="8" t="s">
        <v>110</v>
      </c>
    </row>
    <row r="18" spans="2:4" x14ac:dyDescent="0.25">
      <c r="B18" t="s">
        <v>10</v>
      </c>
    </row>
    <row r="19" spans="2:4" x14ac:dyDescent="0.25">
      <c r="B19" t="s">
        <v>17</v>
      </c>
    </row>
    <row r="20" spans="2:4" x14ac:dyDescent="0.25"/>
    <row r="21" spans="2:4" x14ac:dyDescent="0.25"/>
    <row r="22" spans="2:4" ht="18" x14ac:dyDescent="0.25">
      <c r="C22" s="5" t="s">
        <v>18</v>
      </c>
    </row>
    <row r="23" spans="2:4" ht="18" x14ac:dyDescent="0.25">
      <c r="C23" s="5"/>
      <c r="D23" s="5"/>
    </row>
    <row r="24" spans="2:4" ht="18" x14ac:dyDescent="0.25">
      <c r="B24" s="6" t="s">
        <v>19</v>
      </c>
      <c r="C24" t="s">
        <v>32</v>
      </c>
      <c r="D24" s="5"/>
    </row>
    <row r="25" spans="2:4" x14ac:dyDescent="0.25">
      <c r="B25" s="6" t="s">
        <v>20</v>
      </c>
      <c r="C25" t="s">
        <v>111</v>
      </c>
    </row>
    <row r="26" spans="2:4" x14ac:dyDescent="0.25">
      <c r="B26" s="6" t="s">
        <v>21</v>
      </c>
      <c r="C26" t="s">
        <v>22</v>
      </c>
    </row>
    <row r="27" spans="2:4" x14ac:dyDescent="0.25">
      <c r="B27" s="6"/>
      <c r="C27" t="s">
        <v>23</v>
      </c>
    </row>
    <row r="28" spans="2:4" x14ac:dyDescent="0.25">
      <c r="C28" t="s">
        <v>50</v>
      </c>
    </row>
    <row r="29" spans="2:4" x14ac:dyDescent="0.25">
      <c r="B29" s="6" t="s">
        <v>24</v>
      </c>
      <c r="C29" t="s">
        <v>49</v>
      </c>
    </row>
    <row r="30" spans="2:4" x14ac:dyDescent="0.25">
      <c r="B30" s="6"/>
      <c r="C30" t="s">
        <v>25</v>
      </c>
    </row>
    <row r="31" spans="2:4" x14ac:dyDescent="0.25"/>
    <row r="32" spans="2:4" ht="18" x14ac:dyDescent="0.25">
      <c r="C32" s="5" t="s">
        <v>120</v>
      </c>
    </row>
    <row r="33" spans="2:10" ht="18" x14ac:dyDescent="0.25">
      <c r="C33" s="5"/>
      <c r="D33" s="5"/>
    </row>
    <row r="34" spans="2:10" x14ac:dyDescent="0.25">
      <c r="B34" s="6" t="s">
        <v>4</v>
      </c>
      <c r="C34" t="s">
        <v>26</v>
      </c>
    </row>
    <row r="35" spans="2:10" ht="15.75" thickBot="1" x14ac:dyDescent="0.3">
      <c r="B35" s="6"/>
      <c r="C35" s="9" t="s">
        <v>27</v>
      </c>
    </row>
    <row r="36" spans="2:10" ht="16.5" thickBot="1" x14ac:dyDescent="0.3">
      <c r="B36" s="6" t="s">
        <v>5</v>
      </c>
      <c r="C36" t="s">
        <v>28</v>
      </c>
      <c r="J36" s="25"/>
    </row>
    <row r="37" spans="2:10" x14ac:dyDescent="0.25">
      <c r="B37" s="6" t="s">
        <v>6</v>
      </c>
      <c r="C37" t="s">
        <v>29</v>
      </c>
    </row>
    <row r="38" spans="2:10" x14ac:dyDescent="0.25">
      <c r="B38" s="6" t="s">
        <v>7</v>
      </c>
      <c r="C38" s="7" t="s">
        <v>30</v>
      </c>
    </row>
    <row r="39" spans="2:10" x14ac:dyDescent="0.25">
      <c r="B39" s="6" t="s">
        <v>31</v>
      </c>
      <c r="C39" t="s">
        <v>11</v>
      </c>
    </row>
  </sheetData>
  <mergeCells count="4">
    <mergeCell ref="B2:G2"/>
    <mergeCell ref="B4:J5"/>
    <mergeCell ref="B7:K7"/>
    <mergeCell ref="B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235D64"/>
  </sheetPr>
  <dimension ref="A1:H40"/>
  <sheetViews>
    <sheetView showGridLines="0" zoomScale="80" zoomScaleNormal="80" workbookViewId="0">
      <selection activeCell="E28" sqref="E28"/>
    </sheetView>
  </sheetViews>
  <sheetFormatPr defaultRowHeight="15" customHeight="1" x14ac:dyDescent="0.25"/>
  <cols>
    <col min="2" max="2" width="3.85546875" customWidth="1"/>
    <col min="3" max="4" width="48.5703125" customWidth="1"/>
    <col min="5" max="7" width="50.7109375" customWidth="1"/>
    <col min="8" max="8" width="50.28515625" customWidth="1"/>
  </cols>
  <sheetData>
    <row r="1" spans="1:8" ht="56.1" customHeight="1" thickBot="1" x14ac:dyDescent="0.3">
      <c r="B1" s="32"/>
      <c r="C1" s="121" t="s">
        <v>51</v>
      </c>
      <c r="D1" s="121"/>
      <c r="E1" s="121"/>
      <c r="F1" s="121"/>
      <c r="G1" s="121"/>
    </row>
    <row r="2" spans="1:8" ht="43.5" customHeight="1" thickBot="1" x14ac:dyDescent="0.45">
      <c r="B2" s="32"/>
      <c r="C2" s="59"/>
      <c r="D2" s="59"/>
      <c r="E2" s="73"/>
      <c r="F2" s="74" t="s">
        <v>12</v>
      </c>
      <c r="G2" s="10">
        <f>SUM(G8,G20,G31,G40)</f>
        <v>0</v>
      </c>
    </row>
    <row r="3" spans="1:8" ht="24" thickBot="1" x14ac:dyDescent="0.4">
      <c r="B3" s="32"/>
      <c r="C3" s="131" t="s">
        <v>38</v>
      </c>
      <c r="D3" s="132"/>
      <c r="E3" s="132"/>
      <c r="F3" s="132"/>
      <c r="G3" s="133"/>
    </row>
    <row r="4" spans="1:8" ht="16.5" thickBot="1" x14ac:dyDescent="0.3">
      <c r="B4" s="32"/>
      <c r="C4" s="62" t="s">
        <v>39</v>
      </c>
      <c r="D4" s="61"/>
      <c r="E4" s="11" t="s">
        <v>52</v>
      </c>
      <c r="F4" s="11" t="s">
        <v>2</v>
      </c>
      <c r="G4" s="12" t="s">
        <v>3</v>
      </c>
      <c r="H4" s="18" t="s">
        <v>14</v>
      </c>
    </row>
    <row r="5" spans="1:8" ht="15.75" x14ac:dyDescent="0.25">
      <c r="B5" s="58"/>
      <c r="C5" s="122" t="s">
        <v>113</v>
      </c>
      <c r="D5" s="123"/>
      <c r="E5" s="71">
        <f>SAN!G7</f>
        <v>0</v>
      </c>
      <c r="F5" s="34">
        <v>1</v>
      </c>
      <c r="G5" s="35">
        <f>E5*F5</f>
        <v>0</v>
      </c>
      <c r="H5" s="51" t="str">
        <f>IF(SAN!D5="","TBC",SAN!D5)</f>
        <v>TBC</v>
      </c>
    </row>
    <row r="6" spans="1:8" ht="16.5" thickBot="1" x14ac:dyDescent="0.3">
      <c r="B6" s="58"/>
      <c r="C6" s="124" t="s">
        <v>114</v>
      </c>
      <c r="D6" s="125"/>
      <c r="E6" s="79">
        <f>'SAN Switch'!G7</f>
        <v>0</v>
      </c>
      <c r="F6" s="41">
        <v>1</v>
      </c>
      <c r="G6" s="40">
        <f t="shared" ref="G6" si="0">E6*F6</f>
        <v>0</v>
      </c>
      <c r="H6" s="50" t="str">
        <f>IF('SAN Switch'!D5="","TBC",'SAN Switch'!D5)</f>
        <v>TBC</v>
      </c>
    </row>
    <row r="7" spans="1:8" ht="16.5" hidden="1" thickBot="1" x14ac:dyDescent="0.3">
      <c r="B7" s="58"/>
      <c r="C7" s="124" t="s">
        <v>115</v>
      </c>
      <c r="D7" s="125"/>
      <c r="E7" s="79">
        <f>Backup!G7</f>
        <v>0</v>
      </c>
      <c r="F7" s="39">
        <v>0</v>
      </c>
      <c r="G7" s="42">
        <f t="shared" ref="G7" si="1">E7*F7</f>
        <v>0</v>
      </c>
      <c r="H7" s="50" t="str">
        <f>IF(Backup!D5="","TBC",Backup!D5)</f>
        <v>TBC</v>
      </c>
    </row>
    <row r="8" spans="1:8" ht="16.5" thickBot="1" x14ac:dyDescent="0.3">
      <c r="B8" s="32"/>
      <c r="C8" s="72" t="s">
        <v>13</v>
      </c>
      <c r="D8" s="72"/>
      <c r="E8" s="16"/>
      <c r="F8" s="17"/>
      <c r="G8" s="33">
        <f>SUM(G5:G7)</f>
        <v>0</v>
      </c>
    </row>
    <row r="9" spans="1:8" ht="16.5" thickBot="1" x14ac:dyDescent="0.3">
      <c r="A9" s="65"/>
      <c r="B9" s="66"/>
      <c r="C9" s="67"/>
      <c r="D9" s="67"/>
      <c r="E9" s="68"/>
      <c r="F9" s="69"/>
      <c r="G9" s="70"/>
      <c r="H9" s="65"/>
    </row>
    <row r="10" spans="1:8" ht="24" thickBot="1" x14ac:dyDescent="0.4">
      <c r="B10" s="32"/>
      <c r="C10" s="132" t="s">
        <v>47</v>
      </c>
      <c r="D10" s="132"/>
      <c r="E10" s="132"/>
      <c r="F10" s="132"/>
      <c r="G10" s="133"/>
    </row>
    <row r="11" spans="1:8" ht="16.5" thickBot="1" x14ac:dyDescent="0.3">
      <c r="B11" s="32"/>
      <c r="C11" s="60" t="s">
        <v>46</v>
      </c>
      <c r="D11" s="61"/>
      <c r="E11" s="62" t="s">
        <v>52</v>
      </c>
      <c r="F11" s="60" t="s">
        <v>2</v>
      </c>
      <c r="G11" s="63" t="s">
        <v>3</v>
      </c>
    </row>
    <row r="12" spans="1:8" ht="20.100000000000001" customHeight="1" x14ac:dyDescent="0.25">
      <c r="A12" s="64"/>
      <c r="B12" s="136" t="s">
        <v>42</v>
      </c>
      <c r="C12" s="134" t="s">
        <v>55</v>
      </c>
      <c r="D12" s="106" t="s">
        <v>101</v>
      </c>
      <c r="E12" s="107">
        <f>Services!G6</f>
        <v>0</v>
      </c>
      <c r="F12" s="108">
        <v>1</v>
      </c>
      <c r="G12" s="109">
        <f>E12*F12</f>
        <v>0</v>
      </c>
      <c r="H12" s="64"/>
    </row>
    <row r="13" spans="1:8" ht="20.100000000000001" hidden="1" customHeight="1" x14ac:dyDescent="0.25">
      <c r="A13" s="64"/>
      <c r="B13" s="136"/>
      <c r="C13" s="135"/>
      <c r="D13" s="98" t="s">
        <v>100</v>
      </c>
      <c r="E13" s="99">
        <f>Services!G7</f>
        <v>0</v>
      </c>
      <c r="F13" s="100">
        <v>1</v>
      </c>
      <c r="G13" s="110">
        <f t="shared" ref="G13:G19" si="2">E13*F13</f>
        <v>0</v>
      </c>
      <c r="H13" s="64"/>
    </row>
    <row r="14" spans="1:8" ht="20.100000000000001" hidden="1" customHeight="1" x14ac:dyDescent="0.25">
      <c r="A14" s="64"/>
      <c r="B14" s="136"/>
      <c r="C14" s="135"/>
      <c r="D14" s="98" t="s">
        <v>102</v>
      </c>
      <c r="E14" s="99">
        <f>Services!G8</f>
        <v>0</v>
      </c>
      <c r="F14" s="100">
        <v>1</v>
      </c>
      <c r="G14" s="110">
        <f t="shared" si="2"/>
        <v>0</v>
      </c>
      <c r="H14" s="64"/>
    </row>
    <row r="15" spans="1:8" ht="20.100000000000001" hidden="1" customHeight="1" x14ac:dyDescent="0.25">
      <c r="A15" s="64"/>
      <c r="B15" s="136"/>
      <c r="C15" s="135"/>
      <c r="D15" s="98" t="s">
        <v>103</v>
      </c>
      <c r="E15" s="99">
        <f>Services!G9</f>
        <v>0</v>
      </c>
      <c r="F15" s="101">
        <v>1</v>
      </c>
      <c r="G15" s="110">
        <f t="shared" si="2"/>
        <v>0</v>
      </c>
      <c r="H15" s="64"/>
    </row>
    <row r="16" spans="1:8" ht="20.100000000000001" customHeight="1" x14ac:dyDescent="0.25">
      <c r="A16" s="64"/>
      <c r="B16" s="136"/>
      <c r="C16" s="111" t="s">
        <v>53</v>
      </c>
      <c r="D16" s="98" t="s">
        <v>56</v>
      </c>
      <c r="E16" s="99">
        <f>Services!G10</f>
        <v>0</v>
      </c>
      <c r="F16" s="100">
        <v>1</v>
      </c>
      <c r="G16" s="110">
        <f t="shared" si="2"/>
        <v>0</v>
      </c>
      <c r="H16" s="64"/>
    </row>
    <row r="17" spans="1:8" ht="20.100000000000001" customHeight="1" x14ac:dyDescent="0.25">
      <c r="A17" s="64"/>
      <c r="B17" s="136"/>
      <c r="C17" s="112" t="s">
        <v>60</v>
      </c>
      <c r="D17" s="98" t="s">
        <v>119</v>
      </c>
      <c r="E17" s="99">
        <f>Services!G11</f>
        <v>0</v>
      </c>
      <c r="F17" s="101">
        <v>1</v>
      </c>
      <c r="G17" s="110">
        <f t="shared" si="2"/>
        <v>0</v>
      </c>
      <c r="H17" s="64"/>
    </row>
    <row r="18" spans="1:8" ht="20.100000000000001" customHeight="1" x14ac:dyDescent="0.25">
      <c r="A18" s="64"/>
      <c r="B18" s="136"/>
      <c r="C18" s="112" t="s">
        <v>59</v>
      </c>
      <c r="D18" s="98" t="s">
        <v>62</v>
      </c>
      <c r="E18" s="99">
        <f>Services!G12</f>
        <v>0</v>
      </c>
      <c r="F18" s="101">
        <v>1</v>
      </c>
      <c r="G18" s="110">
        <f t="shared" si="2"/>
        <v>0</v>
      </c>
      <c r="H18" s="64"/>
    </row>
    <row r="19" spans="1:8" ht="20.100000000000001" customHeight="1" thickBot="1" x14ac:dyDescent="0.3">
      <c r="A19" s="64"/>
      <c r="B19" s="136"/>
      <c r="C19" s="113" t="s">
        <v>104</v>
      </c>
      <c r="D19" s="103" t="s">
        <v>108</v>
      </c>
      <c r="E19" s="104">
        <f>Services!G13</f>
        <v>0</v>
      </c>
      <c r="F19" s="105">
        <v>1</v>
      </c>
      <c r="G19" s="114">
        <f t="shared" si="2"/>
        <v>0</v>
      </c>
      <c r="H19" s="64"/>
    </row>
    <row r="20" spans="1:8" ht="15.75" thickBot="1" x14ac:dyDescent="0.3">
      <c r="B20" s="137"/>
      <c r="C20" s="102" t="s">
        <v>13</v>
      </c>
      <c r="D20" s="102"/>
      <c r="E20" s="81"/>
      <c r="F20" s="82"/>
      <c r="G20" s="83">
        <f>SUM(G12:G19)</f>
        <v>0</v>
      </c>
    </row>
    <row r="21" spans="1:8" ht="24" thickBot="1" x14ac:dyDescent="0.4">
      <c r="B21" s="32"/>
      <c r="C21" s="131" t="s">
        <v>93</v>
      </c>
      <c r="D21" s="132"/>
      <c r="E21" s="132"/>
      <c r="F21" s="132"/>
      <c r="G21" s="133"/>
    </row>
    <row r="22" spans="1:8" ht="15.75" thickBot="1" x14ac:dyDescent="0.3">
      <c r="B22" s="141" t="s">
        <v>93</v>
      </c>
      <c r="C22" s="138" t="s">
        <v>93</v>
      </c>
      <c r="D22" s="36" t="s">
        <v>66</v>
      </c>
      <c r="E22" s="46">
        <f>'Ancillary Equipment'!E7</f>
        <v>0</v>
      </c>
      <c r="F22" s="41">
        <v>1</v>
      </c>
      <c r="G22" s="55">
        <f>E22*F22</f>
        <v>0</v>
      </c>
    </row>
    <row r="23" spans="1:8" x14ac:dyDescent="0.25">
      <c r="B23" s="142"/>
      <c r="C23" s="139"/>
      <c r="D23" s="36" t="s">
        <v>67</v>
      </c>
      <c r="E23" s="46">
        <f>'Ancillary Equipment'!E8</f>
        <v>0</v>
      </c>
      <c r="F23" s="41">
        <v>1</v>
      </c>
      <c r="G23" s="40">
        <f>E23*F23</f>
        <v>0</v>
      </c>
    </row>
    <row r="24" spans="1:8" x14ac:dyDescent="0.25">
      <c r="B24" s="142"/>
      <c r="C24" s="139"/>
      <c r="D24" s="36" t="s">
        <v>86</v>
      </c>
      <c r="E24" s="46">
        <f>'Ancillary Equipment'!E9</f>
        <v>0</v>
      </c>
      <c r="F24" s="41">
        <v>1</v>
      </c>
      <c r="G24" s="40">
        <f t="shared" ref="G24:G30" si="3">E24*F24</f>
        <v>0</v>
      </c>
    </row>
    <row r="25" spans="1:8" x14ac:dyDescent="0.25">
      <c r="B25" s="142"/>
      <c r="C25" s="139"/>
      <c r="D25" s="36" t="s">
        <v>87</v>
      </c>
      <c r="E25" s="46">
        <f>'Ancillary Equipment'!E10</f>
        <v>0</v>
      </c>
      <c r="F25" s="41">
        <v>1</v>
      </c>
      <c r="G25" s="40">
        <f t="shared" si="3"/>
        <v>0</v>
      </c>
    </row>
    <row r="26" spans="1:8" x14ac:dyDescent="0.25">
      <c r="B26" s="142"/>
      <c r="C26" s="139"/>
      <c r="D26" s="36" t="s">
        <v>88</v>
      </c>
      <c r="E26" s="78">
        <f>'Ancillary Equipment'!E11</f>
        <v>0</v>
      </c>
      <c r="F26" s="44">
        <v>1</v>
      </c>
      <c r="G26" s="38">
        <f t="shared" si="3"/>
        <v>0</v>
      </c>
    </row>
    <row r="27" spans="1:8" x14ac:dyDescent="0.25">
      <c r="B27" s="142"/>
      <c r="C27" s="139"/>
      <c r="D27" s="36" t="s">
        <v>89</v>
      </c>
      <c r="E27" s="46">
        <f>'Ancillary Equipment'!E12</f>
        <v>0</v>
      </c>
      <c r="F27" s="41">
        <v>1</v>
      </c>
      <c r="G27" s="40">
        <f t="shared" si="3"/>
        <v>0</v>
      </c>
    </row>
    <row r="28" spans="1:8" x14ac:dyDescent="0.25">
      <c r="B28" s="142"/>
      <c r="C28" s="139"/>
      <c r="D28" s="36" t="s">
        <v>90</v>
      </c>
      <c r="E28" s="46">
        <f>'Ancillary Equipment'!E13</f>
        <v>0</v>
      </c>
      <c r="F28" s="41">
        <v>1</v>
      </c>
      <c r="G28" s="40">
        <f t="shared" si="3"/>
        <v>0</v>
      </c>
    </row>
    <row r="29" spans="1:8" x14ac:dyDescent="0.25">
      <c r="B29" s="142"/>
      <c r="C29" s="139"/>
      <c r="D29" s="36" t="s">
        <v>91</v>
      </c>
      <c r="E29" s="46">
        <f>'Ancillary Equipment'!E14</f>
        <v>0</v>
      </c>
      <c r="F29" s="41">
        <v>1</v>
      </c>
      <c r="G29" s="40">
        <f t="shared" si="3"/>
        <v>0</v>
      </c>
    </row>
    <row r="30" spans="1:8" ht="15.75" thickBot="1" x14ac:dyDescent="0.3">
      <c r="B30" s="142"/>
      <c r="C30" s="140"/>
      <c r="D30" s="45" t="s">
        <v>92</v>
      </c>
      <c r="E30" s="57">
        <f>'Ancillary Equipment'!E15</f>
        <v>0</v>
      </c>
      <c r="F30" s="43">
        <v>1</v>
      </c>
      <c r="G30" s="37">
        <f t="shared" si="3"/>
        <v>0</v>
      </c>
    </row>
    <row r="31" spans="1:8" ht="15.75" thickBot="1" x14ac:dyDescent="0.3">
      <c r="B31" s="143"/>
      <c r="C31" s="15" t="s">
        <v>13</v>
      </c>
      <c r="D31" s="31"/>
      <c r="E31" s="16"/>
      <c r="F31" s="17"/>
      <c r="G31" s="33">
        <f>SUM(G22:G30)</f>
        <v>0</v>
      </c>
    </row>
    <row r="32" spans="1:8" ht="24" thickBot="1" x14ac:dyDescent="0.4">
      <c r="B32" s="32"/>
      <c r="C32" s="131" t="s">
        <v>69</v>
      </c>
      <c r="D32" s="132"/>
      <c r="E32" s="132"/>
      <c r="F32" s="132"/>
      <c r="G32" s="133"/>
    </row>
    <row r="33" spans="2:7" x14ac:dyDescent="0.25">
      <c r="B33" s="126" t="s">
        <v>69</v>
      </c>
      <c r="C33" s="129" t="s">
        <v>69</v>
      </c>
      <c r="D33" s="115" t="s">
        <v>73</v>
      </c>
      <c r="E33" s="53">
        <f>'Per Diems'!F7</f>
        <v>0</v>
      </c>
      <c r="F33" s="48">
        <v>0</v>
      </c>
      <c r="G33" s="56">
        <f>E33*F33</f>
        <v>0</v>
      </c>
    </row>
    <row r="34" spans="2:7" x14ac:dyDescent="0.25">
      <c r="B34" s="127"/>
      <c r="C34" s="130"/>
      <c r="D34" s="115" t="s">
        <v>74</v>
      </c>
      <c r="E34" s="53">
        <f>'Per Diems'!F8</f>
        <v>0</v>
      </c>
      <c r="F34" s="48">
        <v>0</v>
      </c>
      <c r="G34" s="47">
        <f t="shared" ref="G34:G37" si="4">E34*F34</f>
        <v>0</v>
      </c>
    </row>
    <row r="35" spans="2:7" x14ac:dyDescent="0.25">
      <c r="B35" s="127"/>
      <c r="C35" s="130"/>
      <c r="D35" s="115" t="s">
        <v>75</v>
      </c>
      <c r="E35" s="53">
        <f>'Per Diems'!F9</f>
        <v>0</v>
      </c>
      <c r="F35" s="48">
        <v>0</v>
      </c>
      <c r="G35" s="47">
        <f t="shared" si="4"/>
        <v>0</v>
      </c>
    </row>
    <row r="36" spans="2:7" x14ac:dyDescent="0.25">
      <c r="B36" s="127"/>
      <c r="C36" s="130"/>
      <c r="D36" s="115" t="s">
        <v>76</v>
      </c>
      <c r="E36" s="53">
        <f>'Per Diems'!F10</f>
        <v>0</v>
      </c>
      <c r="F36" s="48">
        <v>0</v>
      </c>
      <c r="G36" s="47">
        <f t="shared" si="4"/>
        <v>0</v>
      </c>
    </row>
    <row r="37" spans="2:7" x14ac:dyDescent="0.25">
      <c r="B37" s="127"/>
      <c r="C37" s="130"/>
      <c r="D37" s="115" t="s">
        <v>77</v>
      </c>
      <c r="E37" s="53">
        <f>'Per Diems'!F11</f>
        <v>0</v>
      </c>
      <c r="F37" s="48">
        <v>0</v>
      </c>
      <c r="G37" s="47">
        <f t="shared" si="4"/>
        <v>0</v>
      </c>
    </row>
    <row r="38" spans="2:7" x14ac:dyDescent="0.25">
      <c r="B38" s="127"/>
      <c r="C38" s="130"/>
      <c r="D38" s="115" t="s">
        <v>78</v>
      </c>
      <c r="E38" s="53">
        <f>'Per Diems'!F12</f>
        <v>0</v>
      </c>
      <c r="F38" s="48">
        <v>0</v>
      </c>
      <c r="G38" s="47">
        <f>E38*F38</f>
        <v>0</v>
      </c>
    </row>
    <row r="39" spans="2:7" ht="15.75" thickBot="1" x14ac:dyDescent="0.3">
      <c r="B39" s="127"/>
      <c r="C39" s="130"/>
      <c r="D39" s="116" t="s">
        <v>109</v>
      </c>
      <c r="E39" s="53">
        <f>'Per Diems'!F13</f>
        <v>0</v>
      </c>
      <c r="F39" s="48">
        <v>0</v>
      </c>
      <c r="G39" s="49">
        <f>E39*F39</f>
        <v>0</v>
      </c>
    </row>
    <row r="40" spans="2:7" ht="15.75" thickBot="1" x14ac:dyDescent="0.3">
      <c r="B40" s="128"/>
      <c r="C40" s="15" t="s">
        <v>13</v>
      </c>
      <c r="D40" s="31"/>
      <c r="E40" s="16"/>
      <c r="F40" s="17"/>
      <c r="G40" s="33">
        <f>SUM(G33:G39)</f>
        <v>0</v>
      </c>
    </row>
  </sheetData>
  <dataConsolidate link="1"/>
  <mergeCells count="14">
    <mergeCell ref="C1:G1"/>
    <mergeCell ref="C5:D5"/>
    <mergeCell ref="C6:D6"/>
    <mergeCell ref="C7:D7"/>
    <mergeCell ref="B33:B40"/>
    <mergeCell ref="C33:C39"/>
    <mergeCell ref="C3:G3"/>
    <mergeCell ref="C21:G21"/>
    <mergeCell ref="C10:G10"/>
    <mergeCell ref="C12:C15"/>
    <mergeCell ref="B12:B20"/>
    <mergeCell ref="C22:C30"/>
    <mergeCell ref="C32:G32"/>
    <mergeCell ref="B22:B31"/>
  </mergeCells>
  <conditionalFormatting sqref="C2:D2">
    <cfRule type="expression" dxfId="10" priority="1">
      <formula>C2="Completed"</formula>
    </cfRule>
    <cfRule type="expression" dxfId="9" priority="2">
      <formula>C2="Yet to be Completed"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3" tint="-0.499984740745262"/>
  </sheetPr>
  <dimension ref="A1:G7"/>
  <sheetViews>
    <sheetView showGridLines="0" zoomScale="85" zoomScaleNormal="85" workbookViewId="0">
      <selection activeCell="D5" sqref="D5:E5"/>
    </sheetView>
  </sheetViews>
  <sheetFormatPr defaultRowHeight="15" customHeight="1" x14ac:dyDescent="0.25"/>
  <cols>
    <col min="1" max="1" width="3.140625" customWidth="1"/>
    <col min="2" max="2" width="21.85546875" customWidth="1"/>
    <col min="3" max="3" width="43" customWidth="1"/>
    <col min="4" max="4" width="26.28515625" customWidth="1"/>
    <col min="5" max="6" width="22.28515625" customWidth="1"/>
    <col min="7" max="7" width="25.85546875" customWidth="1"/>
  </cols>
  <sheetData>
    <row r="1" spans="1:7" ht="41.45" customHeight="1" x14ac:dyDescent="0.25"/>
    <row r="2" spans="1:7" ht="17.45" customHeight="1" x14ac:dyDescent="0.25"/>
    <row r="3" spans="1:7" ht="24.6" customHeight="1" thickBot="1" x14ac:dyDescent="0.3">
      <c r="D3" s="54" t="str">
        <f>IF(D5="","The Proposed Device Manufacturer &amp; Model Must Be Stated In Cell D5 below","")</f>
        <v>The Proposed Device Manufacturer &amp; Model Must Be Stated In Cell D5 below</v>
      </c>
      <c r="E3" s="54"/>
      <c r="F3" s="54"/>
      <c r="G3" s="14"/>
    </row>
    <row r="4" spans="1:7" ht="21.75" thickBot="1" x14ac:dyDescent="0.4">
      <c r="A4" s="19"/>
      <c r="B4" s="144" t="s">
        <v>113</v>
      </c>
      <c r="C4" s="144"/>
      <c r="D4" s="144"/>
      <c r="E4" s="144"/>
      <c r="F4" s="144"/>
      <c r="G4" s="144"/>
    </row>
    <row r="5" spans="1:7" ht="16.5" thickBot="1" x14ac:dyDescent="0.3">
      <c r="A5" s="19" t="str">
        <f>IF(D5="","x","")</f>
        <v>x</v>
      </c>
      <c r="B5" s="13"/>
      <c r="C5" s="13" t="s">
        <v>40</v>
      </c>
      <c r="D5" s="149"/>
      <c r="E5" s="150"/>
      <c r="F5" s="77"/>
      <c r="G5" s="22"/>
    </row>
    <row r="6" spans="1:7" ht="16.5" thickBot="1" x14ac:dyDescent="0.3">
      <c r="A6" s="19" t="str">
        <f>IF(G7="","x","")</f>
        <v/>
      </c>
      <c r="B6" s="21" t="s">
        <v>1</v>
      </c>
      <c r="C6" s="145" t="s">
        <v>34</v>
      </c>
      <c r="D6" s="146"/>
      <c r="E6" s="75" t="s">
        <v>64</v>
      </c>
      <c r="F6" s="75" t="s">
        <v>63</v>
      </c>
      <c r="G6" s="22" t="s">
        <v>33</v>
      </c>
    </row>
    <row r="7" spans="1:7" ht="32.450000000000003" customHeight="1" thickBot="1" x14ac:dyDescent="0.3">
      <c r="A7" s="19" t="e">
        <f>IF(#REF!="","x","")</f>
        <v>#REF!</v>
      </c>
      <c r="B7" s="3" t="s">
        <v>94</v>
      </c>
      <c r="C7" s="147" t="s">
        <v>116</v>
      </c>
      <c r="D7" s="148"/>
      <c r="E7" s="24"/>
      <c r="F7" s="84"/>
      <c r="G7" s="95">
        <f>SUM(E7-(E7*F7))</f>
        <v>0</v>
      </c>
    </row>
  </sheetData>
  <mergeCells count="4">
    <mergeCell ref="B4:G4"/>
    <mergeCell ref="C6:D6"/>
    <mergeCell ref="C7:D7"/>
    <mergeCell ref="D5:E5"/>
  </mergeCells>
  <conditionalFormatting sqref="D5">
    <cfRule type="expression" dxfId="8" priority="7">
      <formula>D5&lt;&gt;""</formula>
    </cfRule>
  </conditionalFormatting>
  <conditionalFormatting sqref="E7:F7">
    <cfRule type="expression" dxfId="7" priority="6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G7" xr:uid="{00000000-0002-0000-0200-000000000000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2426-C399-4590-BE72-AADA8A589814}">
  <sheetPr>
    <tabColor theme="3" tint="-0.499984740745262"/>
  </sheetPr>
  <dimension ref="A1:G7"/>
  <sheetViews>
    <sheetView showGridLines="0" zoomScale="85" zoomScaleNormal="85" workbookViewId="0"/>
  </sheetViews>
  <sheetFormatPr defaultColWidth="8.7109375" defaultRowHeight="15" customHeight="1" x14ac:dyDescent="0.25"/>
  <cols>
    <col min="1" max="1" width="3.140625" customWidth="1"/>
    <col min="2" max="2" width="21.85546875" customWidth="1"/>
    <col min="3" max="3" width="43" customWidth="1"/>
    <col min="4" max="4" width="26.28515625" customWidth="1"/>
    <col min="5" max="6" width="22.28515625" customWidth="1"/>
    <col min="7" max="7" width="25.85546875" customWidth="1"/>
  </cols>
  <sheetData>
    <row r="1" spans="1:7" ht="41.45" customHeight="1" x14ac:dyDescent="0.25"/>
    <row r="2" spans="1:7" ht="17.45" customHeight="1" x14ac:dyDescent="0.25"/>
    <row r="3" spans="1:7" ht="24.6" customHeight="1" thickBot="1" x14ac:dyDescent="0.3">
      <c r="D3" s="54" t="str">
        <f>IF(D5="","The Proposed Device Manufacturer &amp; Model Must Be Stated In Cell D5 below","")</f>
        <v>The Proposed Device Manufacturer &amp; Model Must Be Stated In Cell D5 below</v>
      </c>
      <c r="E3" s="54"/>
      <c r="F3" s="54"/>
      <c r="G3" s="14"/>
    </row>
    <row r="4" spans="1:7" ht="21.75" thickBot="1" x14ac:dyDescent="0.4">
      <c r="A4" s="19"/>
      <c r="B4" s="144" t="s">
        <v>114</v>
      </c>
      <c r="C4" s="144"/>
      <c r="D4" s="144"/>
      <c r="E4" s="144"/>
      <c r="F4" s="144"/>
      <c r="G4" s="144"/>
    </row>
    <row r="5" spans="1:7" ht="16.5" thickBot="1" x14ac:dyDescent="0.3">
      <c r="A5" s="19" t="str">
        <f>IF(D5="","x","")</f>
        <v>x</v>
      </c>
      <c r="B5" s="13"/>
      <c r="C5" s="13" t="s">
        <v>40</v>
      </c>
      <c r="D5" s="149"/>
      <c r="E5" s="150"/>
      <c r="F5" s="77"/>
      <c r="G5" s="22"/>
    </row>
    <row r="6" spans="1:7" ht="16.5" thickBot="1" x14ac:dyDescent="0.3">
      <c r="A6" s="19" t="str">
        <f>IF(G7="","x","")</f>
        <v/>
      </c>
      <c r="B6" s="21" t="s">
        <v>1</v>
      </c>
      <c r="C6" s="145" t="s">
        <v>34</v>
      </c>
      <c r="D6" s="146"/>
      <c r="E6" s="75" t="s">
        <v>64</v>
      </c>
      <c r="F6" s="75" t="s">
        <v>63</v>
      </c>
      <c r="G6" s="22" t="s">
        <v>33</v>
      </c>
    </row>
    <row r="7" spans="1:7" ht="32.450000000000003" customHeight="1" thickBot="1" x14ac:dyDescent="0.3">
      <c r="A7" s="19" t="e">
        <f>IF(#REF!="","x","")</f>
        <v>#REF!</v>
      </c>
      <c r="B7" s="3" t="s">
        <v>94</v>
      </c>
      <c r="C7" s="147" t="s">
        <v>117</v>
      </c>
      <c r="D7" s="148"/>
      <c r="E7" s="24"/>
      <c r="F7" s="84"/>
      <c r="G7" s="95">
        <f>SUM(E7-(F7*F7))</f>
        <v>0</v>
      </c>
    </row>
  </sheetData>
  <mergeCells count="4">
    <mergeCell ref="B4:G4"/>
    <mergeCell ref="D5:E5"/>
    <mergeCell ref="C6:D6"/>
    <mergeCell ref="C7:D7"/>
  </mergeCells>
  <conditionalFormatting sqref="D5">
    <cfRule type="expression" dxfId="6" priority="6">
      <formula>D5&lt;&gt;""</formula>
    </cfRule>
  </conditionalFormatting>
  <conditionalFormatting sqref="E7:F7">
    <cfRule type="expression" dxfId="5" priority="5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G7" xr:uid="{846F10D6-C8C4-479E-BED2-41358E28BD8F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7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3" tint="-0.499984740745262"/>
  </sheetPr>
  <dimension ref="A1:G7"/>
  <sheetViews>
    <sheetView showGridLines="0" zoomScale="85" zoomScaleNormal="85" workbookViewId="0"/>
  </sheetViews>
  <sheetFormatPr defaultRowHeight="15" customHeight="1" x14ac:dyDescent="0.25"/>
  <cols>
    <col min="1" max="1" width="3.140625" customWidth="1"/>
    <col min="2" max="2" width="21.85546875" customWidth="1"/>
    <col min="3" max="3" width="37.5703125" customWidth="1"/>
    <col min="4" max="4" width="27.140625" customWidth="1"/>
    <col min="5" max="5" width="19.42578125" customWidth="1"/>
    <col min="6" max="6" width="21.5703125" customWidth="1"/>
    <col min="7" max="7" width="20.42578125" customWidth="1"/>
  </cols>
  <sheetData>
    <row r="1" spans="1:7" ht="41.45" customHeight="1" x14ac:dyDescent="0.25">
      <c r="A1" s="19"/>
    </row>
    <row r="2" spans="1:7" ht="17.45" customHeight="1" x14ac:dyDescent="0.25">
      <c r="A2" s="19"/>
    </row>
    <row r="3" spans="1:7" ht="24.6" customHeight="1" thickBot="1" x14ac:dyDescent="0.3">
      <c r="A3" s="19"/>
      <c r="D3" s="54" t="str">
        <f>IF(D5="","The Proposed Device Manufacturer &amp; Model Must Be Stated In Cell D5 below","")</f>
        <v>The Proposed Device Manufacturer &amp; Model Must Be Stated In Cell D5 below</v>
      </c>
    </row>
    <row r="4" spans="1:7" ht="21.75" thickBot="1" x14ac:dyDescent="0.4">
      <c r="A4" s="19"/>
      <c r="B4" s="144" t="s">
        <v>115</v>
      </c>
      <c r="C4" s="144"/>
      <c r="D4" s="144"/>
      <c r="E4" s="144"/>
      <c r="F4" s="144"/>
      <c r="G4" s="144"/>
    </row>
    <row r="5" spans="1:7" ht="16.5" thickBot="1" x14ac:dyDescent="0.3">
      <c r="A5" s="19" t="str">
        <f>IF(D5="","x","")</f>
        <v>x</v>
      </c>
      <c r="B5" s="13"/>
      <c r="C5" s="13" t="s">
        <v>40</v>
      </c>
      <c r="D5" s="151"/>
      <c r="E5" s="152"/>
      <c r="F5" s="77"/>
      <c r="G5" s="22"/>
    </row>
    <row r="6" spans="1:7" ht="32.25" thickBot="1" x14ac:dyDescent="0.3">
      <c r="A6" s="19" t="str">
        <f>IF(E7="","x","")</f>
        <v>x</v>
      </c>
      <c r="B6" s="21" t="s">
        <v>1</v>
      </c>
      <c r="C6" s="145" t="s">
        <v>34</v>
      </c>
      <c r="D6" s="146"/>
      <c r="E6" s="75" t="s">
        <v>64</v>
      </c>
      <c r="F6" s="75" t="s">
        <v>63</v>
      </c>
      <c r="G6" s="22" t="s">
        <v>33</v>
      </c>
    </row>
    <row r="7" spans="1:7" ht="33" customHeight="1" thickBot="1" x14ac:dyDescent="0.3">
      <c r="A7" s="19" t="str">
        <f>IF(E7="","x","")</f>
        <v>x</v>
      </c>
      <c r="B7" s="3" t="s">
        <v>97</v>
      </c>
      <c r="C7" s="147" t="s">
        <v>118</v>
      </c>
      <c r="D7" s="148"/>
      <c r="E7" s="24"/>
      <c r="F7" s="84"/>
      <c r="G7" s="95">
        <f>SUM(E7-(E7*F7))</f>
        <v>0</v>
      </c>
    </row>
  </sheetData>
  <mergeCells count="4">
    <mergeCell ref="C6:D6"/>
    <mergeCell ref="C7:D7"/>
    <mergeCell ref="B4:G4"/>
    <mergeCell ref="D5:E5"/>
  </mergeCells>
  <conditionalFormatting sqref="D5">
    <cfRule type="expression" dxfId="4" priority="7">
      <formula>D5&lt;&gt;""</formula>
    </cfRule>
  </conditionalFormatting>
  <conditionalFormatting sqref="E7:F7">
    <cfRule type="expression" dxfId="3" priority="6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G7" xr:uid="{00000000-0002-0000-0300-000000000000}">
      <formula1>0</formula1>
      <formula2>1000000</formula2>
    </dataValidation>
  </dataValidations>
  <pageMargins left="0.7" right="0.7" top="0.75" bottom="0.75" header="0.3" footer="0.3"/>
  <pageSetup orientation="portrait" r:id="rId1"/>
  <ignoredErrors>
    <ignoredError sqref="G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E6E6-16F4-4A24-82BB-72982F988F3C}">
  <sheetPr>
    <tabColor theme="3" tint="-0.499984740745262"/>
  </sheetPr>
  <dimension ref="A1:G14"/>
  <sheetViews>
    <sheetView showGridLines="0" zoomScale="85" zoomScaleNormal="85" workbookViewId="0">
      <selection activeCell="A9" sqref="A9:XFD9"/>
    </sheetView>
  </sheetViews>
  <sheetFormatPr defaultColWidth="8.7109375" defaultRowHeight="15" customHeight="1" x14ac:dyDescent="0.25"/>
  <cols>
    <col min="1" max="1" width="3.140625" customWidth="1"/>
    <col min="2" max="2" width="21.85546875" customWidth="1"/>
    <col min="3" max="3" width="43" customWidth="1"/>
    <col min="4" max="4" width="26.28515625" customWidth="1"/>
    <col min="5" max="6" width="22.28515625" customWidth="1"/>
    <col min="7" max="7" width="25.85546875" customWidth="1"/>
  </cols>
  <sheetData>
    <row r="1" spans="1:7" ht="41.45" customHeight="1" x14ac:dyDescent="0.25"/>
    <row r="2" spans="1:7" ht="17.45" customHeight="1" x14ac:dyDescent="0.25"/>
    <row r="3" spans="1:7" ht="24.6" customHeight="1" thickBot="1" x14ac:dyDescent="0.3">
      <c r="D3" s="54"/>
      <c r="E3" s="54"/>
      <c r="F3" s="54"/>
      <c r="G3" s="14"/>
    </row>
    <row r="4" spans="1:7" ht="21.75" thickBot="1" x14ac:dyDescent="0.4">
      <c r="A4" s="19"/>
      <c r="B4" s="144" t="s">
        <v>42</v>
      </c>
      <c r="C4" s="144"/>
      <c r="D4" s="144"/>
      <c r="E4" s="144"/>
      <c r="F4" s="144"/>
      <c r="G4" s="144"/>
    </row>
    <row r="5" spans="1:7" ht="16.5" thickBot="1" x14ac:dyDescent="0.3">
      <c r="A5" s="19"/>
      <c r="B5" s="23"/>
      <c r="C5" s="23" t="s">
        <v>1</v>
      </c>
      <c r="D5" s="23" t="s">
        <v>61</v>
      </c>
      <c r="E5" s="75" t="s">
        <v>64</v>
      </c>
      <c r="F5" s="75" t="s">
        <v>63</v>
      </c>
      <c r="G5" s="23" t="s">
        <v>33</v>
      </c>
    </row>
    <row r="6" spans="1:7" ht="78.75" customHeight="1" thickBot="1" x14ac:dyDescent="0.3">
      <c r="A6" s="19"/>
      <c r="B6" s="153" t="s">
        <v>55</v>
      </c>
      <c r="C6" s="2" t="s">
        <v>95</v>
      </c>
      <c r="D6" s="2" t="s">
        <v>54</v>
      </c>
      <c r="E6" s="88"/>
      <c r="F6" s="89"/>
      <c r="G6" s="90">
        <f>SUM(E6-(E6*F6))</f>
        <v>0</v>
      </c>
    </row>
    <row r="7" spans="1:7" ht="78.75" hidden="1" customHeight="1" x14ac:dyDescent="0.25">
      <c r="A7" s="19"/>
      <c r="B7" s="154"/>
      <c r="C7" s="2" t="s">
        <v>96</v>
      </c>
      <c r="D7" s="2" t="s">
        <v>54</v>
      </c>
      <c r="E7" s="88"/>
      <c r="F7" s="89"/>
      <c r="G7" s="90">
        <f t="shared" ref="G7:G13" si="0">SUM(E7-(E7*F7))</f>
        <v>0</v>
      </c>
    </row>
    <row r="8" spans="1:7" ht="78.75" hidden="1" customHeight="1" x14ac:dyDescent="0.25">
      <c r="A8" s="19"/>
      <c r="B8" s="154"/>
      <c r="C8" s="2" t="s">
        <v>98</v>
      </c>
      <c r="D8" s="2" t="s">
        <v>54</v>
      </c>
      <c r="E8" s="88"/>
      <c r="F8" s="89"/>
      <c r="G8" s="90">
        <f t="shared" si="0"/>
        <v>0</v>
      </c>
    </row>
    <row r="9" spans="1:7" ht="78.75" hidden="1" customHeight="1" thickBot="1" x14ac:dyDescent="0.3">
      <c r="A9" s="19"/>
      <c r="B9" s="155"/>
      <c r="C9" s="2" t="s">
        <v>99</v>
      </c>
      <c r="D9" s="2" t="s">
        <v>54</v>
      </c>
      <c r="E9" s="88"/>
      <c r="F9" s="89"/>
      <c r="G9" s="97">
        <f t="shared" si="0"/>
        <v>0</v>
      </c>
    </row>
    <row r="10" spans="1:7" ht="32.25" customHeight="1" thickBot="1" x14ac:dyDescent="0.3">
      <c r="A10" s="19"/>
      <c r="B10" s="28" t="s">
        <v>53</v>
      </c>
      <c r="C10" s="4" t="s">
        <v>56</v>
      </c>
      <c r="D10" s="4" t="s">
        <v>54</v>
      </c>
      <c r="E10" s="91"/>
      <c r="F10" s="92"/>
      <c r="G10" s="96">
        <f t="shared" si="0"/>
        <v>0</v>
      </c>
    </row>
    <row r="11" spans="1:7" ht="30" customHeight="1" thickBot="1" x14ac:dyDescent="0.3">
      <c r="A11" s="19"/>
      <c r="B11" s="28" t="s">
        <v>57</v>
      </c>
      <c r="C11" s="27" t="s">
        <v>58</v>
      </c>
      <c r="D11" s="27" t="s">
        <v>107</v>
      </c>
      <c r="E11" s="93"/>
      <c r="F11" s="94"/>
      <c r="G11" s="96">
        <f t="shared" si="0"/>
        <v>0</v>
      </c>
    </row>
    <row r="12" spans="1:7" ht="30" customHeight="1" thickBot="1" x14ac:dyDescent="0.3">
      <c r="A12" s="19"/>
      <c r="B12" s="80" t="s">
        <v>59</v>
      </c>
      <c r="C12" s="27" t="s">
        <v>62</v>
      </c>
      <c r="D12" s="27" t="s">
        <v>107</v>
      </c>
      <c r="E12" s="93"/>
      <c r="F12" s="94"/>
      <c r="G12" s="96">
        <f t="shared" ref="G12" si="1">SUM(E12-(E12*F12))</f>
        <v>0</v>
      </c>
    </row>
    <row r="13" spans="1:7" ht="30" customHeight="1" thickBot="1" x14ac:dyDescent="0.3">
      <c r="A13" s="19"/>
      <c r="B13" s="80" t="s">
        <v>104</v>
      </c>
      <c r="C13" s="27" t="s">
        <v>105</v>
      </c>
      <c r="D13" s="27" t="s">
        <v>106</v>
      </c>
      <c r="E13" s="93"/>
      <c r="F13" s="94"/>
      <c r="G13" s="96">
        <f t="shared" si="0"/>
        <v>0</v>
      </c>
    </row>
    <row r="14" spans="1:7" ht="16.5" thickBot="1" x14ac:dyDescent="0.3">
      <c r="C14" s="29" t="s">
        <v>72</v>
      </c>
      <c r="D14" s="29"/>
      <c r="E14" s="29"/>
      <c r="F14" s="29"/>
      <c r="G14" s="30">
        <f>SUM(G6:G13)</f>
        <v>0</v>
      </c>
    </row>
  </sheetData>
  <mergeCells count="2">
    <mergeCell ref="B4:G4"/>
    <mergeCell ref="B6:B9"/>
  </mergeCells>
  <conditionalFormatting sqref="E6:F13">
    <cfRule type="expression" dxfId="2" priority="1">
      <formula>E6&lt;&gt;""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6:G13" xr:uid="{47996B01-797B-415D-91D5-EB3E2A42704D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G6:G13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499984740745262"/>
  </sheetPr>
  <dimension ref="A1:E16"/>
  <sheetViews>
    <sheetView showGridLines="0" zoomScale="85" zoomScaleNormal="85" workbookViewId="0">
      <selection activeCell="D13" sqref="D13"/>
    </sheetView>
  </sheetViews>
  <sheetFormatPr defaultRowHeight="15" customHeight="1" x14ac:dyDescent="0.25"/>
  <cols>
    <col min="1" max="1" width="3.140625" customWidth="1"/>
    <col min="2" max="2" width="21.85546875" customWidth="1"/>
    <col min="3" max="3" width="37.5703125" customWidth="1"/>
    <col min="4" max="4" width="57.5703125" customWidth="1"/>
    <col min="5" max="5" width="30.42578125" customWidth="1"/>
  </cols>
  <sheetData>
    <row r="1" spans="1:5" ht="41.45" customHeight="1" x14ac:dyDescent="0.25">
      <c r="A1" s="19"/>
    </row>
    <row r="2" spans="1:5" ht="38.25" customHeight="1" thickBot="1" x14ac:dyDescent="0.3">
      <c r="A2" s="19"/>
    </row>
    <row r="3" spans="1:5" ht="24.6" customHeight="1" thickBot="1" x14ac:dyDescent="0.3">
      <c r="A3" s="19"/>
      <c r="D3" s="14"/>
    </row>
    <row r="4" spans="1:5" ht="21.75" thickBot="1" x14ac:dyDescent="0.4">
      <c r="A4" s="19"/>
      <c r="B4" s="144"/>
      <c r="C4" s="144"/>
      <c r="D4" s="144"/>
      <c r="E4" s="144"/>
    </row>
    <row r="5" spans="1:5" ht="16.5" thickBot="1" x14ac:dyDescent="0.3">
      <c r="A5" s="19"/>
      <c r="B5" s="21" t="s">
        <v>1</v>
      </c>
      <c r="C5" s="145" t="s">
        <v>34</v>
      </c>
      <c r="D5" s="146"/>
      <c r="E5" s="22" t="s">
        <v>33</v>
      </c>
    </row>
    <row r="6" spans="1:5" ht="16.5" thickBot="1" x14ac:dyDescent="0.3">
      <c r="A6" s="19"/>
      <c r="B6" s="23"/>
      <c r="C6" s="23" t="s">
        <v>35</v>
      </c>
      <c r="D6" s="23" t="s">
        <v>36</v>
      </c>
      <c r="E6" s="23" t="s">
        <v>37</v>
      </c>
    </row>
    <row r="7" spans="1:5" ht="32.25" customHeight="1" x14ac:dyDescent="0.25">
      <c r="A7" s="19" t="str">
        <f t="shared" ref="A7:A15" si="0">IF(E7="","x","")</f>
        <v>x</v>
      </c>
      <c r="B7" s="156" t="s">
        <v>71</v>
      </c>
      <c r="C7" s="2" t="s">
        <v>66</v>
      </c>
      <c r="D7" s="2"/>
      <c r="E7" s="85"/>
    </row>
    <row r="8" spans="1:5" ht="32.25" customHeight="1" x14ac:dyDescent="0.25">
      <c r="A8" s="19" t="str">
        <f t="shared" si="0"/>
        <v>x</v>
      </c>
      <c r="B8" s="157"/>
      <c r="C8" s="2" t="s">
        <v>67</v>
      </c>
      <c r="D8" s="2"/>
      <c r="E8" s="85"/>
    </row>
    <row r="9" spans="1:5" ht="32.25" customHeight="1" x14ac:dyDescent="0.25">
      <c r="A9" s="19" t="str">
        <f t="shared" si="0"/>
        <v>x</v>
      </c>
      <c r="B9" s="157"/>
      <c r="C9" s="2" t="s">
        <v>86</v>
      </c>
      <c r="D9" s="2"/>
      <c r="E9" s="85"/>
    </row>
    <row r="10" spans="1:5" ht="32.25" customHeight="1" x14ac:dyDescent="0.25">
      <c r="A10" s="19" t="str">
        <f t="shared" si="0"/>
        <v>x</v>
      </c>
      <c r="B10" s="157"/>
      <c r="C10" s="2" t="s">
        <v>87</v>
      </c>
      <c r="D10" s="2"/>
      <c r="E10" s="85"/>
    </row>
    <row r="11" spans="1:5" ht="32.25" customHeight="1" x14ac:dyDescent="0.25">
      <c r="A11" s="19" t="str">
        <f t="shared" si="0"/>
        <v>x</v>
      </c>
      <c r="B11" s="157"/>
      <c r="C11" s="2" t="s">
        <v>88</v>
      </c>
      <c r="D11" s="2"/>
      <c r="E11" s="85"/>
    </row>
    <row r="12" spans="1:5" ht="32.25" customHeight="1" x14ac:dyDescent="0.25">
      <c r="A12" s="19" t="str">
        <f t="shared" si="0"/>
        <v>x</v>
      </c>
      <c r="B12" s="157"/>
      <c r="C12" s="2" t="s">
        <v>89</v>
      </c>
      <c r="D12" s="2"/>
      <c r="E12" s="85"/>
    </row>
    <row r="13" spans="1:5" ht="32.25" customHeight="1" x14ac:dyDescent="0.25">
      <c r="A13" s="19" t="str">
        <f t="shared" si="0"/>
        <v>x</v>
      </c>
      <c r="B13" s="157"/>
      <c r="C13" s="2" t="s">
        <v>90</v>
      </c>
      <c r="D13" s="2"/>
      <c r="E13" s="85"/>
    </row>
    <row r="14" spans="1:5" ht="32.25" customHeight="1" x14ac:dyDescent="0.25">
      <c r="A14" s="19" t="str">
        <f t="shared" si="0"/>
        <v>x</v>
      </c>
      <c r="B14" s="157"/>
      <c r="C14" s="2" t="s">
        <v>91</v>
      </c>
      <c r="D14" s="2"/>
      <c r="E14" s="85"/>
    </row>
    <row r="15" spans="1:5" ht="32.25" customHeight="1" thickBot="1" x14ac:dyDescent="0.3">
      <c r="A15" s="19" t="str">
        <f t="shared" si="0"/>
        <v>x</v>
      </c>
      <c r="B15" s="158"/>
      <c r="C15" s="76" t="s">
        <v>92</v>
      </c>
      <c r="D15" s="76"/>
      <c r="E15" s="87"/>
    </row>
    <row r="16" spans="1:5" ht="16.5" thickBot="1" x14ac:dyDescent="0.3">
      <c r="A16" s="20">
        <f>COUNTIF(A4:A15,"x")</f>
        <v>9</v>
      </c>
      <c r="C16" s="29" t="s">
        <v>41</v>
      </c>
      <c r="D16" s="29"/>
      <c r="E16" s="30">
        <f>SUM(E7:E15)</f>
        <v>0</v>
      </c>
    </row>
  </sheetData>
  <mergeCells count="3">
    <mergeCell ref="B4:E4"/>
    <mergeCell ref="C5:D5"/>
    <mergeCell ref="B7:B15"/>
  </mergeCells>
  <conditionalFormatting sqref="E7:E15">
    <cfRule type="expression" dxfId="1" priority="4">
      <formula>E7&lt;&gt;""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E7:E15" xr:uid="{00000000-0002-0000-0700-000000000000}">
      <formula1>0</formula1>
      <formula2>1000000</formula2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-0.499984740745262"/>
  </sheetPr>
  <dimension ref="A1:F14"/>
  <sheetViews>
    <sheetView showGridLines="0" zoomScale="85" zoomScaleNormal="85" workbookViewId="0"/>
  </sheetViews>
  <sheetFormatPr defaultColWidth="9.140625" defaultRowHeight="15" customHeight="1" x14ac:dyDescent="0.25"/>
  <cols>
    <col min="1" max="1" width="3.140625" customWidth="1"/>
    <col min="2" max="2" width="7.85546875" customWidth="1"/>
    <col min="3" max="3" width="21.85546875" customWidth="1"/>
    <col min="4" max="4" width="37.5703125" customWidth="1"/>
    <col min="5" max="5" width="57.5703125" customWidth="1"/>
    <col min="6" max="6" width="30.42578125" customWidth="1"/>
  </cols>
  <sheetData>
    <row r="1" spans="1:6" ht="41.45" customHeight="1" x14ac:dyDescent="0.25">
      <c r="A1" s="19"/>
    </row>
    <row r="2" spans="1:6" ht="36" customHeight="1" x14ac:dyDescent="0.25">
      <c r="A2" s="19"/>
    </row>
    <row r="3" spans="1:6" ht="24.6" customHeight="1" thickBot="1" x14ac:dyDescent="0.3">
      <c r="A3" s="19"/>
      <c r="E3" s="14"/>
    </row>
    <row r="4" spans="1:6" ht="21.75" thickBot="1" x14ac:dyDescent="0.4">
      <c r="A4" s="19"/>
      <c r="B4" s="159" t="s">
        <v>68</v>
      </c>
      <c r="C4" s="144"/>
      <c r="D4" s="144"/>
      <c r="E4" s="144"/>
      <c r="F4" s="144"/>
    </row>
    <row r="5" spans="1:6" ht="19.5" thickBot="1" x14ac:dyDescent="0.3">
      <c r="A5" s="19"/>
      <c r="B5" s="1" t="s">
        <v>0</v>
      </c>
      <c r="C5" s="21" t="s">
        <v>1</v>
      </c>
      <c r="D5" s="145" t="s">
        <v>34</v>
      </c>
      <c r="E5" s="146"/>
      <c r="F5" s="22" t="s">
        <v>33</v>
      </c>
    </row>
    <row r="6" spans="1:6" ht="32.25" thickBot="1" x14ac:dyDescent="0.3">
      <c r="A6" s="19"/>
      <c r="B6" s="23"/>
      <c r="C6" s="23"/>
      <c r="D6" s="23" t="s">
        <v>43</v>
      </c>
      <c r="E6" s="23" t="s">
        <v>44</v>
      </c>
      <c r="F6" s="23" t="s">
        <v>65</v>
      </c>
    </row>
    <row r="7" spans="1:6" ht="78.75" customHeight="1" x14ac:dyDescent="0.25">
      <c r="A7" s="19" t="str">
        <f t="shared" ref="A7:A13" si="0">IF(F7="","x","")</f>
        <v>x</v>
      </c>
      <c r="B7" s="160">
        <v>12</v>
      </c>
      <c r="C7" s="156" t="s">
        <v>69</v>
      </c>
      <c r="D7" s="2" t="s">
        <v>70</v>
      </c>
      <c r="E7" s="2" t="s">
        <v>73</v>
      </c>
      <c r="F7" s="85"/>
    </row>
    <row r="8" spans="1:6" ht="78.75" customHeight="1" x14ac:dyDescent="0.25">
      <c r="A8" s="19" t="str">
        <f t="shared" si="0"/>
        <v>x</v>
      </c>
      <c r="B8" s="161"/>
      <c r="C8" s="157"/>
      <c r="D8" s="2" t="s">
        <v>80</v>
      </c>
      <c r="E8" s="2" t="s">
        <v>74</v>
      </c>
      <c r="F8" s="85"/>
    </row>
    <row r="9" spans="1:6" ht="78.75" customHeight="1" x14ac:dyDescent="0.25">
      <c r="A9" s="19" t="str">
        <f t="shared" si="0"/>
        <v>x</v>
      </c>
      <c r="B9" s="161"/>
      <c r="C9" s="157"/>
      <c r="D9" s="2" t="s">
        <v>81</v>
      </c>
      <c r="E9" s="2" t="s">
        <v>75</v>
      </c>
      <c r="F9" s="85"/>
    </row>
    <row r="10" spans="1:6" ht="78.75" customHeight="1" x14ac:dyDescent="0.25">
      <c r="A10" s="19" t="str">
        <f t="shared" si="0"/>
        <v>x</v>
      </c>
      <c r="B10" s="161"/>
      <c r="C10" s="157"/>
      <c r="D10" s="2" t="s">
        <v>82</v>
      </c>
      <c r="E10" s="2" t="s">
        <v>76</v>
      </c>
      <c r="F10" s="85"/>
    </row>
    <row r="11" spans="1:6" ht="78.75" customHeight="1" x14ac:dyDescent="0.25">
      <c r="A11" s="19" t="str">
        <f t="shared" si="0"/>
        <v>x</v>
      </c>
      <c r="B11" s="161"/>
      <c r="C11" s="157"/>
      <c r="D11" s="2" t="s">
        <v>83</v>
      </c>
      <c r="E11" s="2" t="s">
        <v>77</v>
      </c>
      <c r="F11" s="85"/>
    </row>
    <row r="12" spans="1:6" ht="78.75" customHeight="1" x14ac:dyDescent="0.25">
      <c r="A12" s="19" t="str">
        <f t="shared" si="0"/>
        <v>x</v>
      </c>
      <c r="B12" s="161"/>
      <c r="C12" s="157"/>
      <c r="D12" s="2" t="s">
        <v>84</v>
      </c>
      <c r="E12" s="2" t="s">
        <v>78</v>
      </c>
      <c r="F12" s="85"/>
    </row>
    <row r="13" spans="1:6" ht="78.75" customHeight="1" thickBot="1" x14ac:dyDescent="0.3">
      <c r="A13" s="19" t="str">
        <f t="shared" si="0"/>
        <v>x</v>
      </c>
      <c r="B13" s="162"/>
      <c r="C13" s="158"/>
      <c r="D13" s="2" t="s">
        <v>85</v>
      </c>
      <c r="E13" s="26" t="s">
        <v>79</v>
      </c>
      <c r="F13" s="86"/>
    </row>
    <row r="14" spans="1:6" ht="16.5" thickBot="1" x14ac:dyDescent="0.3">
      <c r="A14" s="20">
        <f>COUNTIF(A7:A13,"x")</f>
        <v>7</v>
      </c>
      <c r="D14" s="23" t="s">
        <v>45</v>
      </c>
      <c r="E14" s="23"/>
      <c r="F14" s="52">
        <f>SUM(F7:F13)</f>
        <v>0</v>
      </c>
    </row>
  </sheetData>
  <mergeCells count="4">
    <mergeCell ref="B4:F4"/>
    <mergeCell ref="D5:E5"/>
    <mergeCell ref="B7:B13"/>
    <mergeCell ref="C7:C13"/>
  </mergeCells>
  <conditionalFormatting sqref="F7:F13">
    <cfRule type="expression" dxfId="0" priority="4">
      <formula>F7&lt;&gt;""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F7:F13" xr:uid="{00000000-0002-0000-0800-000000000000}">
      <formula1>0</formula1>
      <formula2>1000000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ED7F71A224DE40BD4B7D337E05A981" ma:contentTypeVersion="12" ma:contentTypeDescription="Create a new document." ma:contentTypeScope="" ma:versionID="628cc471e00f1dd09bb97db6d682aac3">
  <xsd:schema xmlns:xsd="http://www.w3.org/2001/XMLSchema" xmlns:xs="http://www.w3.org/2001/XMLSchema" xmlns:p="http://schemas.microsoft.com/office/2006/metadata/properties" xmlns:ns1="http://schemas.microsoft.com/sharepoint/v3" xmlns:ns2="7c62473a-1ae3-4f3d-8a79-93917daaf11b" xmlns:ns3="e602d200-8fda-4e2d-9e8e-91b9b0adb853" targetNamespace="http://schemas.microsoft.com/office/2006/metadata/properties" ma:root="true" ma:fieldsID="8a0a26b2f2d1cec57f9e75513a39eb24" ns1:_="" ns2:_="" ns3:_="">
    <xsd:import namespace="http://schemas.microsoft.com/sharepoint/v3"/>
    <xsd:import namespace="7c62473a-1ae3-4f3d-8a79-93917daaf11b"/>
    <xsd:import namespace="e602d200-8fda-4e2d-9e8e-91b9b0adb85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2473a-1ae3-4f3d-8a79-93917daaf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0920d46-e42e-4604-a0b2-514c7a37c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2d200-8fda-4e2d-9e8e-91b9b0adb85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2eac6f-6dec-408f-860c-7a8e3812010a}" ma:internalName="TaxCatchAll" ma:showField="CatchAllData" ma:web="e602d200-8fda-4e2d-9e8e-91b9b0adb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02d200-8fda-4e2d-9e8e-91b9b0adb853" xsi:nil="true"/>
    <_ip_UnifiedCompliancePolicyUIAction xmlns="http://schemas.microsoft.com/sharepoint/v3" xsi:nil="true"/>
    <lcf76f155ced4ddcb4097134ff3c332f xmlns="7c62473a-1ae3-4f3d-8a79-93917daaf1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2FEA5D-7834-4F7B-B69C-A926BF2B6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62473a-1ae3-4f3d-8a79-93917daaf11b"/>
    <ds:schemaRef ds:uri="e602d200-8fda-4e2d-9e8e-91b9b0adb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2FF969-CD99-4672-B715-D8EDA5CC7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D6956E-B18A-4B3E-A995-3E35615D30F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1e76f7b-6283-48fb-8196-0cfce309f5a6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e602d200-8fda-4e2d-9e8e-91b9b0adb853"/>
    <ds:schemaRef ds:uri="http://schemas.microsoft.com/sharepoint/v3"/>
    <ds:schemaRef ds:uri="7c62473a-1ae3-4f3d-8a79-93917daaf1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Prices for Evaluation</vt:lpstr>
      <vt:lpstr>SAN</vt:lpstr>
      <vt:lpstr>SAN Switch</vt:lpstr>
      <vt:lpstr>Backup</vt:lpstr>
      <vt:lpstr>Services</vt:lpstr>
      <vt:lpstr>Ancillary Equipment</vt:lpstr>
      <vt:lpstr>Per Diems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Hickey (OGP)</dc:creator>
  <cp:lastModifiedBy>John Collins</cp:lastModifiedBy>
  <cp:lastPrinted>2026-07-29T08:36:27Z</cp:lastPrinted>
  <dcterms:created xsi:type="dcterms:W3CDTF">2021-02-09T12:29:56Z</dcterms:created>
  <dcterms:modified xsi:type="dcterms:W3CDTF">2026-07-30T10:20:17Z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0x0101007BED7F71A224DE40BD4B7D337E05A981</vt:lpwstr>
  </property>
  <property fmtid="{D5CDD505-2E9C-101B-9397-08002B2CF9AE}" pid="3" name="eDocs_FileTopics">
    <vt:lpwstr>6;#ICT|d8b30853-6eab-43a3-a5ac-ad0d9b302ac3</vt:lpwstr>
  </property>
  <property fmtid="{D5CDD505-2E9C-101B-9397-08002B2CF9AE}" pid="4" name="eDocs_SecurityClassification">
    <vt:lpwstr>9;#Public|75b6eb92-48f7-4013-a322-e745421be5f8</vt:lpwstr>
  </property>
  <property fmtid="{D5CDD505-2E9C-101B-9397-08002B2CF9AE}" pid="5" name="eDocs_DocumentTopics">
    <vt:lpwstr/>
  </property>
  <property fmtid="{D5CDD505-2E9C-101B-9397-08002B2CF9AE}" pid="6" name="eDocs_Year">
    <vt:lpwstr>19;#2021|39677acd-2130-4bf0-9b46-835167df2c4e</vt:lpwstr>
  </property>
  <property fmtid="{D5CDD505-2E9C-101B-9397-08002B2CF9AE}" pid="7" name="eDocs_SeriesSubSeries">
    <vt:lpwstr>2;#002|24d7f6b3-46d6-43d0-9485-c9e769f05ff8</vt:lpwstr>
  </property>
  <property fmtid="{D5CDD505-2E9C-101B-9397-08002B2CF9AE}" pid="8" name="_dlc_policyId">
    <vt:lpwstr/>
  </property>
  <property fmtid="{D5CDD505-2E9C-101B-9397-08002B2CF9AE}" pid="9" name="ItemRetentionFormula">
    <vt:lpwstr/>
  </property>
  <property fmtid="{D5CDD505-2E9C-101B-9397-08002B2CF9AE}" pid="10" name="_docset_NoMedatataSyncRequired">
    <vt:lpwstr>False</vt:lpwstr>
  </property>
  <property fmtid="{D5CDD505-2E9C-101B-9397-08002B2CF9AE}" pid="11" name="_dlc_LastRun">
    <vt:lpwstr>01/08/2022 23:03:14</vt:lpwstr>
  </property>
  <property fmtid="{D5CDD505-2E9C-101B-9397-08002B2CF9AE}" pid="12" name="eDocs_SecurityLevel">
    <vt:lpwstr>Unclassified</vt:lpwstr>
  </property>
  <property fmtid="{D5CDD505-2E9C-101B-9397-08002B2CF9AE}" pid="13" name="eDocs_Series">
    <vt:lpwstr>23;#002|24d7f6b3-46d6-43d0-9485-c9e769f05ff8</vt:lpwstr>
  </property>
  <property fmtid="{D5CDD505-2E9C-101B-9397-08002B2CF9AE}" pid="14" name="ge25f6a3ef6f42d4865685f2a74bf8c7">
    <vt:lpwstr/>
  </property>
  <property fmtid="{D5CDD505-2E9C-101B-9397-08002B2CF9AE}" pid="15" name="eDocs_RetentionPeriodTerm">
    <vt:lpwstr/>
  </property>
  <property fmtid="{D5CDD505-2E9C-101B-9397-08002B2CF9AE}" pid="16" name="MediaServiceImageTags">
    <vt:lpwstr/>
  </property>
</Properties>
</file>