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192.168.1.58\ModuleServer\2026\26144 - Honey Park (Tuath Fire)\01 Tender Package\Volume C\Pricing Document\"/>
    </mc:Choice>
  </mc:AlternateContent>
  <xr:revisionPtr revIDLastSave="0" documentId="13_ncr:1_{FF14F4F9-9DF3-4594-9E5E-B58533C864F3}" xr6:coauthVersionLast="47" xr6:coauthVersionMax="47" xr10:uidLastSave="{00000000-0000-0000-0000-000000000000}"/>
  <bookViews>
    <workbookView xWindow="-28920" yWindow="-135" windowWidth="29040" windowHeight="15720" activeTab="2" xr2:uid="{C21CA10A-C0EF-49FE-B27A-5B2D2F1D1AC7}"/>
  </bookViews>
  <sheets>
    <sheet name="Preliminaries" sheetId="1" r:id="rId1"/>
    <sheet name="Apartment " sheetId="75" r:id="rId2"/>
    <sheet name="Collection" sheetId="12" r:id="rId3"/>
  </sheets>
  <definedNames>
    <definedName name="_xlnm.Print_Area" localSheetId="1">'Apartment '!$A$1:$I$63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2" l="1"/>
  <c r="F9" i="12"/>
  <c r="H49" i="75"/>
  <c r="I49" i="75" s="1"/>
  <c r="B49" i="75"/>
  <c r="B14" i="75"/>
  <c r="B15" i="75" s="1"/>
  <c r="B16" i="75" s="1"/>
  <c r="H13" i="75"/>
  <c r="I13" i="75" s="1"/>
  <c r="H14" i="75"/>
  <c r="I14" i="75" s="1"/>
  <c r="H15" i="75"/>
  <c r="I15" i="75" s="1"/>
  <c r="H16" i="75"/>
  <c r="I16" i="75" s="1"/>
  <c r="F7" i="12" l="1"/>
  <c r="F5" i="12"/>
  <c r="H60" i="75"/>
  <c r="I60" i="75" s="1"/>
  <c r="H59" i="75"/>
  <c r="I59" i="75" s="1"/>
  <c r="H58" i="75"/>
  <c r="I58" i="75" s="1"/>
  <c r="H57" i="75"/>
  <c r="I57" i="75" s="1"/>
  <c r="B57" i="75"/>
  <c r="B58" i="75" s="1"/>
  <c r="B59" i="75" s="1"/>
  <c r="B60" i="75" s="1"/>
  <c r="B42" i="75"/>
  <c r="B43" i="75" s="1"/>
  <c r="B44" i="75" s="1"/>
  <c r="B45" i="75" s="1"/>
  <c r="B46" i="75" s="1"/>
  <c r="B47" i="75" s="1"/>
  <c r="B48" i="75" s="1"/>
  <c r="H38" i="75"/>
  <c r="I38" i="75" s="1"/>
  <c r="H37" i="75"/>
  <c r="I37" i="75" s="1"/>
  <c r="H36" i="75"/>
  <c r="I36" i="75" s="1"/>
  <c r="H35" i="75"/>
  <c r="I35" i="75" s="1"/>
  <c r="H34" i="75"/>
  <c r="I34" i="75" s="1"/>
  <c r="H33" i="75"/>
  <c r="I33" i="75" s="1"/>
  <c r="H32" i="75"/>
  <c r="I32" i="75" s="1"/>
  <c r="B32" i="75"/>
  <c r="B33" i="75" s="1"/>
  <c r="B34" i="75" s="1"/>
  <c r="B35" i="75" s="1"/>
  <c r="B36" i="75" s="1"/>
  <c r="B37" i="75" s="1"/>
  <c r="B38" i="75" s="1"/>
  <c r="H22" i="75"/>
  <c r="I22" i="75" s="1"/>
  <c r="B22" i="75"/>
  <c r="B23" i="75" s="1"/>
  <c r="B24" i="75" s="1"/>
  <c r="H19" i="75"/>
  <c r="I19" i="75" s="1"/>
  <c r="B19" i="75"/>
  <c r="O10" i="75"/>
  <c r="E48" i="75" s="1"/>
  <c r="H48" i="75" s="1"/>
  <c r="I48" i="75" s="1"/>
  <c r="H10" i="75"/>
  <c r="I10" i="75" s="1"/>
  <c r="O9" i="75"/>
  <c r="H24" i="75" s="1"/>
  <c r="I24" i="75" s="1"/>
  <c r="O8" i="75"/>
  <c r="O7" i="75"/>
  <c r="H7" i="75"/>
  <c r="I7" i="75" s="1"/>
  <c r="O6" i="75"/>
  <c r="H8" i="75" s="1"/>
  <c r="I8" i="75" s="1"/>
  <c r="H326" i="1"/>
  <c r="I326" i="1" s="1"/>
  <c r="H28" i="1"/>
  <c r="I28" i="1" s="1"/>
  <c r="H319" i="1"/>
  <c r="I319" i="1" s="1"/>
  <c r="H320" i="1"/>
  <c r="I320" i="1" s="1"/>
  <c r="H321" i="1"/>
  <c r="I321" i="1" s="1"/>
  <c r="H322" i="1"/>
  <c r="I322" i="1" s="1"/>
  <c r="H323" i="1"/>
  <c r="I323" i="1" s="1"/>
  <c r="H324" i="1"/>
  <c r="I324" i="1" s="1"/>
  <c r="H313" i="1"/>
  <c r="I313" i="1" s="1"/>
  <c r="H314" i="1"/>
  <c r="I314" i="1" s="1"/>
  <c r="H316" i="1"/>
  <c r="I316" i="1" s="1"/>
  <c r="H317" i="1"/>
  <c r="I317" i="1" s="1"/>
  <c r="H318" i="1"/>
  <c r="I318" i="1" s="1"/>
  <c r="B28" i="1"/>
  <c r="E45" i="75" l="1"/>
  <c r="H45" i="75" s="1"/>
  <c r="I45" i="75" s="1"/>
  <c r="E47" i="75"/>
  <c r="H47" i="75" s="1"/>
  <c r="I47" i="75" s="1"/>
  <c r="E43" i="75"/>
  <c r="H43" i="75" s="1"/>
  <c r="I43" i="75" s="1"/>
  <c r="H23" i="75"/>
  <c r="I23" i="75" s="1"/>
  <c r="H9" i="75"/>
  <c r="I9" i="75" s="1"/>
  <c r="H6" i="75"/>
  <c r="I6" i="75" s="1"/>
  <c r="E42" i="75"/>
  <c r="H42" i="75" s="1"/>
  <c r="I42" i="75" s="1"/>
  <c r="E44" i="75"/>
  <c r="H44" i="75" s="1"/>
  <c r="I44" i="75" s="1"/>
  <c r="E46" i="75"/>
  <c r="H46" i="75" s="1"/>
  <c r="I46" i="75" s="1"/>
  <c r="I63" i="75" l="1"/>
  <c r="B316" i="1" l="1"/>
  <c r="B317" i="1" s="1"/>
  <c r="B318" i="1" s="1"/>
  <c r="B319" i="1" s="1"/>
  <c r="B320" i="1" s="1"/>
  <c r="B321" i="1" s="1"/>
  <c r="B322" i="1" s="1"/>
  <c r="B323" i="1" s="1"/>
  <c r="B324" i="1" s="1"/>
  <c r="B313" i="1"/>
  <c r="B314" i="1" s="1"/>
  <c r="H311" i="1"/>
  <c r="I311" i="1" s="1"/>
  <c r="B311" i="1"/>
  <c r="H309" i="1"/>
  <c r="I309" i="1" s="1"/>
  <c r="B309" i="1"/>
  <c r="H307" i="1"/>
  <c r="I307" i="1" s="1"/>
  <c r="B307" i="1"/>
  <c r="H305" i="1"/>
  <c r="I305" i="1" s="1"/>
  <c r="H304" i="1"/>
  <c r="I304" i="1" s="1"/>
  <c r="B304" i="1"/>
  <c r="B305" i="1" s="1"/>
  <c r="H302" i="1"/>
  <c r="I302" i="1" s="1"/>
  <c r="H301" i="1"/>
  <c r="I301" i="1" s="1"/>
  <c r="B301" i="1"/>
  <c r="B302" i="1" s="1"/>
  <c r="H299" i="1"/>
  <c r="I299" i="1" s="1"/>
  <c r="H298" i="1"/>
  <c r="I298" i="1" s="1"/>
  <c r="H297" i="1"/>
  <c r="I297" i="1" s="1"/>
  <c r="H296" i="1"/>
  <c r="I296" i="1" s="1"/>
  <c r="H295" i="1"/>
  <c r="I295" i="1" s="1"/>
  <c r="H294" i="1"/>
  <c r="I294" i="1" s="1"/>
  <c r="B294" i="1"/>
  <c r="B295" i="1" s="1"/>
  <c r="B296" i="1" s="1"/>
  <c r="B297" i="1" s="1"/>
  <c r="B298" i="1" s="1"/>
  <c r="B299" i="1" s="1"/>
  <c r="H292" i="1"/>
  <c r="I292" i="1" s="1"/>
  <c r="B292" i="1"/>
  <c r="H290" i="1"/>
  <c r="I290" i="1" s="1"/>
  <c r="B290" i="1"/>
  <c r="H288" i="1"/>
  <c r="I288" i="1" s="1"/>
  <c r="B288" i="1"/>
  <c r="H286" i="1"/>
  <c r="I286" i="1" s="1"/>
  <c r="B286" i="1"/>
  <c r="H284" i="1"/>
  <c r="I284" i="1" s="1"/>
  <c r="B284" i="1"/>
  <c r="H282" i="1"/>
  <c r="I282" i="1" s="1"/>
  <c r="H281" i="1"/>
  <c r="I281" i="1" s="1"/>
  <c r="B281" i="1"/>
  <c r="B282" i="1" s="1"/>
  <c r="H279" i="1"/>
  <c r="I279" i="1" s="1"/>
  <c r="B279" i="1"/>
  <c r="H277" i="1"/>
  <c r="I277" i="1" s="1"/>
  <c r="B277" i="1"/>
  <c r="H275" i="1"/>
  <c r="I275" i="1" s="1"/>
  <c r="H274" i="1"/>
  <c r="I274" i="1" s="1"/>
  <c r="H273" i="1"/>
  <c r="I273" i="1" s="1"/>
  <c r="H272" i="1"/>
  <c r="I272" i="1" s="1"/>
  <c r="B272" i="1"/>
  <c r="B273" i="1" s="1"/>
  <c r="B274" i="1" s="1"/>
  <c r="B275" i="1" s="1"/>
  <c r="H270" i="1"/>
  <c r="I270" i="1" s="1"/>
  <c r="B270" i="1"/>
  <c r="H268" i="1"/>
  <c r="I268" i="1" s="1"/>
  <c r="H267" i="1"/>
  <c r="I267" i="1" s="1"/>
  <c r="B267" i="1"/>
  <c r="B268" i="1" s="1"/>
  <c r="H265" i="1"/>
  <c r="I265" i="1" s="1"/>
  <c r="B265" i="1"/>
  <c r="H263" i="1"/>
  <c r="I263" i="1" s="1"/>
  <c r="B263" i="1"/>
  <c r="H261" i="1"/>
  <c r="I261" i="1" s="1"/>
  <c r="H260" i="1"/>
  <c r="I260" i="1" s="1"/>
  <c r="B260" i="1"/>
  <c r="B261" i="1" s="1"/>
  <c r="H258" i="1"/>
  <c r="I258" i="1" s="1"/>
  <c r="B258" i="1"/>
  <c r="H256" i="1"/>
  <c r="I256" i="1" s="1"/>
  <c r="H255" i="1"/>
  <c r="I255" i="1" s="1"/>
  <c r="H254" i="1"/>
  <c r="I254" i="1" s="1"/>
  <c r="B254" i="1"/>
  <c r="B255" i="1" s="1"/>
  <c r="B256" i="1" s="1"/>
  <c r="H252" i="1"/>
  <c r="I252" i="1" s="1"/>
  <c r="H251" i="1"/>
  <c r="I251" i="1" s="1"/>
  <c r="H250" i="1"/>
  <c r="I250" i="1" s="1"/>
  <c r="H249" i="1"/>
  <c r="I249" i="1" s="1"/>
  <c r="H248" i="1"/>
  <c r="I248" i="1" s="1"/>
  <c r="H247" i="1"/>
  <c r="I247" i="1" s="1"/>
  <c r="H246" i="1"/>
  <c r="I246" i="1" s="1"/>
  <c r="B246" i="1"/>
  <c r="B247" i="1" s="1"/>
  <c r="B248" i="1" s="1"/>
  <c r="B249" i="1" s="1"/>
  <c r="B250" i="1" s="1"/>
  <c r="B251" i="1" s="1"/>
  <c r="B252" i="1" s="1"/>
  <c r="H244" i="1"/>
  <c r="I244" i="1" s="1"/>
  <c r="B244" i="1"/>
  <c r="H242" i="1"/>
  <c r="I242" i="1" s="1"/>
  <c r="H241" i="1"/>
  <c r="I241" i="1" s="1"/>
  <c r="B241" i="1"/>
  <c r="B242" i="1" s="1"/>
  <c r="H239" i="1"/>
  <c r="I239" i="1" s="1"/>
  <c r="B239" i="1"/>
  <c r="H237" i="1"/>
  <c r="I237" i="1" s="1"/>
  <c r="H236" i="1"/>
  <c r="I236" i="1" s="1"/>
  <c r="H235" i="1"/>
  <c r="I235" i="1" s="1"/>
  <c r="H234" i="1"/>
  <c r="I234" i="1" s="1"/>
  <c r="H233" i="1"/>
  <c r="I233" i="1" s="1"/>
  <c r="H232" i="1"/>
  <c r="I232" i="1" s="1"/>
  <c r="B232" i="1"/>
  <c r="B233" i="1" s="1"/>
  <c r="B234" i="1" s="1"/>
  <c r="B235" i="1" s="1"/>
  <c r="B236" i="1" s="1"/>
  <c r="B237" i="1" s="1"/>
  <c r="H230" i="1"/>
  <c r="I230" i="1" s="1"/>
  <c r="B230" i="1"/>
  <c r="H228" i="1"/>
  <c r="I228" i="1" s="1"/>
  <c r="H227" i="1"/>
  <c r="I227" i="1" s="1"/>
  <c r="B227" i="1"/>
  <c r="B228" i="1" s="1"/>
  <c r="H225" i="1"/>
  <c r="I225" i="1" s="1"/>
  <c r="B225" i="1"/>
  <c r="H223" i="1"/>
  <c r="I223" i="1" s="1"/>
  <c r="B223" i="1"/>
  <c r="H221" i="1"/>
  <c r="I221" i="1" s="1"/>
  <c r="H220" i="1"/>
  <c r="I220" i="1" s="1"/>
  <c r="H219" i="1"/>
  <c r="I219" i="1" s="1"/>
  <c r="H218" i="1"/>
  <c r="I218" i="1" s="1"/>
  <c r="H217" i="1"/>
  <c r="I217" i="1" s="1"/>
  <c r="H216" i="1"/>
  <c r="I216" i="1" s="1"/>
  <c r="H215" i="1"/>
  <c r="I215" i="1" s="1"/>
  <c r="H214" i="1"/>
  <c r="I214" i="1" s="1"/>
  <c r="H213" i="1"/>
  <c r="I213" i="1" s="1"/>
  <c r="H212" i="1"/>
  <c r="I212" i="1" s="1"/>
  <c r="H211" i="1"/>
  <c r="I211" i="1" s="1"/>
  <c r="H210" i="1"/>
  <c r="I210" i="1" s="1"/>
  <c r="H209" i="1"/>
  <c r="I209" i="1" s="1"/>
  <c r="H208" i="1"/>
  <c r="I208" i="1" s="1"/>
  <c r="B208" i="1"/>
  <c r="B209" i="1" s="1"/>
  <c r="B210" i="1" s="1"/>
  <c r="B211" i="1" s="1"/>
  <c r="B212" i="1" s="1"/>
  <c r="B213" i="1" s="1"/>
  <c r="B214" i="1" s="1"/>
  <c r="B215" i="1" s="1"/>
  <c r="B216" i="1" s="1"/>
  <c r="B217" i="1" s="1"/>
  <c r="B218" i="1" s="1"/>
  <c r="B219" i="1" s="1"/>
  <c r="B220" i="1" s="1"/>
  <c r="B221" i="1" s="1"/>
  <c r="H206" i="1"/>
  <c r="I206" i="1" s="1"/>
  <c r="B206" i="1"/>
  <c r="H204" i="1"/>
  <c r="I204" i="1" s="1"/>
  <c r="H203" i="1"/>
  <c r="I203" i="1" s="1"/>
  <c r="B203" i="1"/>
  <c r="B204" i="1" s="1"/>
  <c r="H201" i="1"/>
  <c r="I201" i="1" s="1"/>
  <c r="H200" i="1"/>
  <c r="I200" i="1" s="1"/>
  <c r="B200" i="1"/>
  <c r="B201" i="1" s="1"/>
  <c r="H198" i="1"/>
  <c r="I198" i="1" s="1"/>
  <c r="H197" i="1"/>
  <c r="I197" i="1" s="1"/>
  <c r="H196" i="1"/>
  <c r="I196" i="1" s="1"/>
  <c r="B196" i="1"/>
  <c r="B197" i="1" s="1"/>
  <c r="B198" i="1" s="1"/>
  <c r="H194" i="1"/>
  <c r="I194" i="1" s="1"/>
  <c r="B194" i="1"/>
  <c r="H192" i="1"/>
  <c r="I192" i="1" s="1"/>
  <c r="H191" i="1"/>
  <c r="I191" i="1" s="1"/>
  <c r="B191" i="1"/>
  <c r="B192" i="1" s="1"/>
  <c r="H189" i="1"/>
  <c r="I189" i="1" s="1"/>
  <c r="B189" i="1"/>
  <c r="H187" i="1"/>
  <c r="I187" i="1" s="1"/>
  <c r="H186" i="1"/>
  <c r="I186" i="1" s="1"/>
  <c r="B186" i="1"/>
  <c r="B187" i="1" s="1"/>
  <c r="H184" i="1"/>
  <c r="I184" i="1" s="1"/>
  <c r="B184" i="1"/>
  <c r="H182" i="1"/>
  <c r="I182" i="1" s="1"/>
  <c r="H181" i="1"/>
  <c r="I181" i="1" s="1"/>
  <c r="H180" i="1"/>
  <c r="I180" i="1" s="1"/>
  <c r="H179" i="1"/>
  <c r="I179" i="1" s="1"/>
  <c r="H178" i="1"/>
  <c r="I178" i="1" s="1"/>
  <c r="H177" i="1"/>
  <c r="I177" i="1" s="1"/>
  <c r="H176" i="1"/>
  <c r="I176" i="1" s="1"/>
  <c r="H175" i="1"/>
  <c r="I175" i="1" s="1"/>
  <c r="H174" i="1"/>
  <c r="I174" i="1" s="1"/>
  <c r="H173" i="1"/>
  <c r="I173" i="1" s="1"/>
  <c r="B173" i="1"/>
  <c r="B174" i="1" s="1"/>
  <c r="B175" i="1" s="1"/>
  <c r="B176" i="1" s="1"/>
  <c r="B177" i="1" s="1"/>
  <c r="B178" i="1" s="1"/>
  <c r="B179" i="1" s="1"/>
  <c r="B180" i="1" s="1"/>
  <c r="B181" i="1" s="1"/>
  <c r="B182" i="1" s="1"/>
  <c r="H171" i="1"/>
  <c r="I171" i="1" s="1"/>
  <c r="H170" i="1"/>
  <c r="I170" i="1" s="1"/>
  <c r="B170" i="1"/>
  <c r="B171" i="1" s="1"/>
  <c r="H168" i="1"/>
  <c r="I168" i="1" s="1"/>
  <c r="H167" i="1"/>
  <c r="I167" i="1" s="1"/>
  <c r="H166" i="1"/>
  <c r="I166" i="1" s="1"/>
  <c r="B166" i="1"/>
  <c r="B167" i="1" s="1"/>
  <c r="B168" i="1" s="1"/>
  <c r="H164" i="1"/>
  <c r="I164" i="1" s="1"/>
  <c r="H163" i="1"/>
  <c r="I163" i="1" s="1"/>
  <c r="H162" i="1"/>
  <c r="I162" i="1" s="1"/>
  <c r="H161" i="1"/>
  <c r="I161" i="1" s="1"/>
  <c r="H160" i="1"/>
  <c r="I160" i="1" s="1"/>
  <c r="H159" i="1"/>
  <c r="I159" i="1" s="1"/>
  <c r="B159" i="1"/>
  <c r="B160" i="1" s="1"/>
  <c r="B161" i="1" s="1"/>
  <c r="B162" i="1" s="1"/>
  <c r="B163" i="1" s="1"/>
  <c r="B164" i="1" s="1"/>
  <c r="H157" i="1"/>
  <c r="I157" i="1" s="1"/>
  <c r="H156" i="1"/>
  <c r="I156" i="1" s="1"/>
  <c r="B156" i="1"/>
  <c r="B157" i="1" s="1"/>
  <c r="H154" i="1"/>
  <c r="I154" i="1" s="1"/>
  <c r="H153" i="1"/>
  <c r="I153" i="1" s="1"/>
  <c r="H152" i="1"/>
  <c r="I152" i="1" s="1"/>
  <c r="H151" i="1"/>
  <c r="I151" i="1" s="1"/>
  <c r="H150" i="1"/>
  <c r="I150" i="1" s="1"/>
  <c r="B150" i="1"/>
  <c r="B151" i="1" s="1"/>
  <c r="B152" i="1" s="1"/>
  <c r="B153" i="1" s="1"/>
  <c r="B154" i="1" s="1"/>
  <c r="H148" i="1"/>
  <c r="I148" i="1" s="1"/>
  <c r="H147" i="1"/>
  <c r="I147" i="1" s="1"/>
  <c r="H146" i="1"/>
  <c r="I146" i="1" s="1"/>
  <c r="H145" i="1"/>
  <c r="I145" i="1" s="1"/>
  <c r="H144" i="1"/>
  <c r="I144" i="1" s="1"/>
  <c r="H143" i="1"/>
  <c r="I143" i="1" s="1"/>
  <c r="B143" i="1"/>
  <c r="B144" i="1" s="1"/>
  <c r="B145" i="1" s="1"/>
  <c r="B146" i="1" s="1"/>
  <c r="B147" i="1" s="1"/>
  <c r="B148" i="1" s="1"/>
  <c r="H141" i="1"/>
  <c r="I141" i="1" s="1"/>
  <c r="B141" i="1"/>
  <c r="I140" i="1"/>
  <c r="H139" i="1"/>
  <c r="I139" i="1" s="1"/>
  <c r="H138" i="1"/>
  <c r="I138" i="1" s="1"/>
  <c r="H137" i="1"/>
  <c r="I137" i="1" s="1"/>
  <c r="B137" i="1"/>
  <c r="B138" i="1" s="1"/>
  <c r="B139" i="1" s="1"/>
  <c r="I136" i="1"/>
  <c r="H135" i="1"/>
  <c r="I135" i="1" s="1"/>
  <c r="H134" i="1"/>
  <c r="I134" i="1" s="1"/>
  <c r="H133" i="1"/>
  <c r="I133" i="1" s="1"/>
  <c r="H132" i="1"/>
  <c r="I132" i="1" s="1"/>
  <c r="H131" i="1"/>
  <c r="I131" i="1" s="1"/>
  <c r="H130" i="1"/>
  <c r="I130" i="1" s="1"/>
  <c r="H129" i="1"/>
  <c r="I129" i="1" s="1"/>
  <c r="H128" i="1"/>
  <c r="I128" i="1" s="1"/>
  <c r="B128" i="1"/>
  <c r="B129" i="1" s="1"/>
  <c r="B130" i="1" s="1"/>
  <c r="B131" i="1" s="1"/>
  <c r="B132" i="1" s="1"/>
  <c r="B133" i="1" s="1"/>
  <c r="B134" i="1" s="1"/>
  <c r="B135" i="1" s="1"/>
  <c r="I127" i="1"/>
  <c r="H126" i="1"/>
  <c r="I126" i="1" s="1"/>
  <c r="H125" i="1"/>
  <c r="I125" i="1" s="1"/>
  <c r="H124" i="1"/>
  <c r="I124" i="1" s="1"/>
  <c r="H123" i="1"/>
  <c r="I123" i="1" s="1"/>
  <c r="H122" i="1"/>
  <c r="I122" i="1" s="1"/>
  <c r="H121" i="1"/>
  <c r="I121" i="1" s="1"/>
  <c r="H120" i="1"/>
  <c r="I120" i="1" s="1"/>
  <c r="H119" i="1"/>
  <c r="I119" i="1" s="1"/>
  <c r="H118" i="1"/>
  <c r="I118" i="1" s="1"/>
  <c r="B118" i="1"/>
  <c r="B119" i="1" s="1"/>
  <c r="B120" i="1" s="1"/>
  <c r="B121" i="1" s="1"/>
  <c r="B122" i="1" s="1"/>
  <c r="B123" i="1" s="1"/>
  <c r="B124" i="1" s="1"/>
  <c r="B125" i="1" s="1"/>
  <c r="B126" i="1" s="1"/>
  <c r="H116" i="1"/>
  <c r="I116" i="1" s="1"/>
  <c r="H115" i="1"/>
  <c r="I115" i="1" s="1"/>
  <c r="H114" i="1"/>
  <c r="I114" i="1" s="1"/>
  <c r="B114" i="1"/>
  <c r="B115" i="1" s="1"/>
  <c r="B116" i="1" s="1"/>
  <c r="H112" i="1"/>
  <c r="I112" i="1" s="1"/>
  <c r="H111" i="1"/>
  <c r="I111" i="1" s="1"/>
  <c r="B111" i="1"/>
  <c r="B112" i="1" s="1"/>
  <c r="H109" i="1"/>
  <c r="I109" i="1" s="1"/>
  <c r="H108" i="1"/>
  <c r="I108" i="1" s="1"/>
  <c r="H107" i="1"/>
  <c r="I107" i="1" s="1"/>
  <c r="H106" i="1"/>
  <c r="I106" i="1" s="1"/>
  <c r="H105" i="1"/>
  <c r="I105" i="1" s="1"/>
  <c r="B105" i="1"/>
  <c r="B106" i="1" s="1"/>
  <c r="B107" i="1" s="1"/>
  <c r="B108" i="1" s="1"/>
  <c r="B109" i="1" s="1"/>
  <c r="H103" i="1"/>
  <c r="I103" i="1" s="1"/>
  <c r="B103" i="1"/>
  <c r="H101" i="1"/>
  <c r="I101" i="1" s="1"/>
  <c r="B101" i="1"/>
  <c r="H99" i="1"/>
  <c r="I99" i="1" s="1"/>
  <c r="H98" i="1"/>
  <c r="I98" i="1" s="1"/>
  <c r="H97" i="1"/>
  <c r="I97" i="1" s="1"/>
  <c r="H96" i="1"/>
  <c r="I96" i="1" s="1"/>
  <c r="H95" i="1"/>
  <c r="I95" i="1" s="1"/>
  <c r="H94" i="1"/>
  <c r="I94" i="1" s="1"/>
  <c r="H93" i="1"/>
  <c r="I93" i="1" s="1"/>
  <c r="H92" i="1"/>
  <c r="I92" i="1" s="1"/>
  <c r="H91" i="1"/>
  <c r="I91" i="1" s="1"/>
  <c r="H90" i="1"/>
  <c r="I90" i="1" s="1"/>
  <c r="H89" i="1"/>
  <c r="I89" i="1" s="1"/>
  <c r="B89" i="1"/>
  <c r="B90" i="1" s="1"/>
  <c r="B91" i="1" s="1"/>
  <c r="B92" i="1" s="1"/>
  <c r="B93" i="1" s="1"/>
  <c r="B94" i="1" s="1"/>
  <c r="B95" i="1" s="1"/>
  <c r="B96" i="1" s="1"/>
  <c r="B97" i="1" s="1"/>
  <c r="B98" i="1" s="1"/>
  <c r="B99" i="1" s="1"/>
  <c r="H87" i="1"/>
  <c r="I87" i="1" s="1"/>
  <c r="H86" i="1"/>
  <c r="I86" i="1" s="1"/>
  <c r="H85" i="1"/>
  <c r="I85" i="1" s="1"/>
  <c r="B85" i="1"/>
  <c r="B86" i="1" s="1"/>
  <c r="B87" i="1" s="1"/>
  <c r="H83" i="1"/>
  <c r="I83" i="1" s="1"/>
  <c r="H82" i="1"/>
  <c r="I82" i="1" s="1"/>
  <c r="H81" i="1"/>
  <c r="I81"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B43" i="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H41" i="1"/>
  <c r="I41" i="1" s="1"/>
  <c r="B41" i="1"/>
  <c r="H39" i="1"/>
  <c r="I39" i="1" s="1"/>
  <c r="B39" i="1"/>
  <c r="H37" i="1"/>
  <c r="I37" i="1" s="1"/>
  <c r="H36" i="1"/>
  <c r="I36" i="1" s="1"/>
  <c r="B36" i="1"/>
  <c r="B37" i="1" s="1"/>
  <c r="H34" i="1"/>
  <c r="I34" i="1" s="1"/>
  <c r="B34" i="1"/>
  <c r="H32" i="1"/>
  <c r="I32" i="1" s="1"/>
  <c r="B32" i="1"/>
  <c r="H30" i="1"/>
  <c r="I30" i="1" s="1"/>
  <c r="H29" i="1"/>
  <c r="I29" i="1" s="1"/>
  <c r="B29" i="1"/>
  <c r="B30" i="1" s="1"/>
  <c r="H26" i="1"/>
  <c r="I26" i="1" s="1"/>
  <c r="H25" i="1"/>
  <c r="I25" i="1" s="1"/>
  <c r="B25" i="1"/>
  <c r="B26" i="1" s="1"/>
  <c r="H23" i="1"/>
  <c r="I23" i="1" s="1"/>
  <c r="B23" i="1"/>
  <c r="H21" i="1"/>
  <c r="H20" i="1"/>
  <c r="B20" i="1"/>
  <c r="B21" i="1" s="1"/>
  <c r="B15" i="1"/>
  <c r="B16" i="1" s="1"/>
  <c r="B17" i="1" s="1"/>
  <c r="B9" i="1"/>
  <c r="B10" i="1" s="1"/>
  <c r="B11" i="1" s="1"/>
  <c r="B12" i="1" s="1"/>
  <c r="B13" i="1" s="1"/>
  <c r="B7" i="1"/>
  <c r="I328" i="1" l="1"/>
  <c r="F13" i="12" l="1"/>
  <c r="F15" i="12" l="1"/>
  <c r="F17" i="12" s="1"/>
</calcChain>
</file>

<file path=xl/sharedStrings.xml><?xml version="1.0" encoding="utf-8"?>
<sst xmlns="http://schemas.openxmlformats.org/spreadsheetml/2006/main" count="689" uniqueCount="393">
  <si>
    <t xml:space="preserve"> </t>
  </si>
  <si>
    <t>Description</t>
  </si>
  <si>
    <t>Qty</t>
  </si>
  <si>
    <t>Unit</t>
  </si>
  <si>
    <t>Rate</t>
  </si>
  <si>
    <t>€</t>
  </si>
  <si>
    <t>Totals €</t>
  </si>
  <si>
    <t>PRELIMINARIES</t>
  </si>
  <si>
    <t xml:space="preserve">Scope of Project </t>
  </si>
  <si>
    <t>Note</t>
  </si>
  <si>
    <t xml:space="preserve">Employer &amp; Professional Team </t>
  </si>
  <si>
    <t>Description of Site</t>
  </si>
  <si>
    <t xml:space="preserve">Access to Site </t>
  </si>
  <si>
    <t>Item</t>
  </si>
  <si>
    <t>At all times the requirements of the Local and other competent Authorities, in respect of access, are to be complied with. It is the Contractor's responsibility to ascertain these requirements.</t>
  </si>
  <si>
    <t xml:space="preserve">Working Space </t>
  </si>
  <si>
    <t xml:space="preserve">The working space for the Contractor, Sub-Contractors or Suppliers shall be contained within the immediate vicinity of the Works and a defined area in the underground car park, which will from time to time be a specific Block/Blocks. working space will be strictly limited to the immediate and pre-defined boundaries and will not be allowed to transgress to otherwise occupied areas of the Development.  </t>
  </si>
  <si>
    <t xml:space="preserve">Contractor to examine Contract Documents and Visit Site </t>
  </si>
  <si>
    <t xml:space="preserve">The Contractor tendering will be required to make a through examination of the Drawings and Specification, the site and all features thereon including adjoining premises or other matters affecting the proposed works in any way, and the Contractor will be deemed to have therefore ascertained for himself the nature and extent of the site, of the existing services and of the work to be carried out, the conditions under which it is to be executed, levels of the ground and facilities for delivery and storage of materials, plant, and the like, and to have generally obtained his own information in all matters and incidentals which could in any way influence his Tender. </t>
  </si>
  <si>
    <t>The Site is accessible from public roads - however access to visit and inspect specific areas will strictly be by appointment with the Contract Administrator</t>
  </si>
  <si>
    <t xml:space="preserve">Drawings and Other Documents </t>
  </si>
  <si>
    <t>Services Tender / Specification Document - see separate M&amp;E tender documents with the tender package. The total sum of the M&amp;E works is to be added to the collection page of this main Schedule of Works.</t>
  </si>
  <si>
    <t xml:space="preserve">The Building Surveyors, Fire Consultant's and Services Engineers Specification and drawings, to which the measured works SOW refers, will additionally form part of the Contract Documents. </t>
  </si>
  <si>
    <t xml:space="preserve">Copies of the Drawings, additional to those provided for in the Conditions of Contract, shall be provided at the Contractor's expense. Keep one copy of all Contract Drawings on the Works for inspection by the Surveyor. Return all copies of drawings to the Surveyor on completion of the works. </t>
  </si>
  <si>
    <t xml:space="preserve">Security of Drawings </t>
  </si>
  <si>
    <t xml:space="preserve">The Contractor shall take all reasonable steps necessary to ensure that no unauthorised person shall have access to any drawings or other documents relating in any way to the Contract. All drawings and other documents, shall at all times remain in the custody of the Contractor and when not actually in use shall be kept under lock and key and otherwise strictly safeguarded. No copies of the drawings shall be made without the consent of the Building Surveyor and all copies of all drawings to be returned to the Building Surveyor on completion of the works. </t>
  </si>
  <si>
    <t xml:space="preserve">Specification </t>
  </si>
  <si>
    <t xml:space="preserve">Follow the conditions and obligations in all regards, that are set out in the Specification. In the event of conflict arising between these Preliminary Items and the Building Surveyors/ Fire Consultants / Services Engineer's Specification, the latter shall be deemed to apply. Include here for all costs arising as no claims will be paid for failure in this regard. </t>
  </si>
  <si>
    <t>Drawings and Specification or text of Schedule of Works</t>
  </si>
  <si>
    <t xml:space="preserve">If drawings, specification or Schedule of Works text are at variance the Building Surveyor must be consulted at once, and before actual work proceeds, for a decision on the matter. </t>
  </si>
  <si>
    <t>Quantities have generally not been separated to differentiate between New Build work and works to Existing building. The Contractor is to include for this in all his rates and no claims howsoever arising from of this will be entertained.</t>
  </si>
  <si>
    <t>Alterations to Specification or Test of Schedule of Works</t>
  </si>
  <si>
    <t xml:space="preserve">No alteration or qualification of any kind whatsoever may be made by the Tenderer to the text of the Specification or Schedule of Works. If any alteration or qualification is made by him it will be ignored and the text as prepared will be rigidly adhered to and pricing will be taken to apply in respect of the original text. </t>
  </si>
  <si>
    <t xml:space="preserve">Form, Type and Conditions of Contract </t>
  </si>
  <si>
    <t xml:space="preserve">The Contract will be executed under seal. </t>
  </si>
  <si>
    <t xml:space="preserve">Nothing in the Schedule of Works shall override, modify or affect in any way whatsoever the application or interpretation of that which is contained in the Conditions of Contract except that the Cost Control Protocol will apply in addition to the provisions of clauses 2 and 13. The following is a schedule of the clause headings and the Contractor shall allow in the money column such amounts, (if any), that he requires for complying with the Conditions of Contract more fully set out in the above mentioned document amended as noted hereunder : </t>
  </si>
  <si>
    <t xml:space="preserve">Clause 1 - Definitions </t>
  </si>
  <si>
    <t xml:space="preserve">Clause 2 - Scope of Contract and surveyors Instructions </t>
  </si>
  <si>
    <t xml:space="preserve">Clause 3 - Drawings and Bills of Quantities </t>
  </si>
  <si>
    <t xml:space="preserve">Clause 4 - Variations arising from Legislative Enactments </t>
  </si>
  <si>
    <t xml:space="preserve">Clause 5 - Contractor to provide everything necessary </t>
  </si>
  <si>
    <t xml:space="preserve">Clause 6 - Local and Other Authorities Notices and Fees </t>
  </si>
  <si>
    <t xml:space="preserve">Clause 7 - Setting out of Works </t>
  </si>
  <si>
    <t xml:space="preserve">Clause 8 - Materials and Workmanship to conform to Description </t>
  </si>
  <si>
    <t xml:space="preserve">Clause 9 - Work to be opened up </t>
  </si>
  <si>
    <t xml:space="preserve">Clause 10 - Foreman </t>
  </si>
  <si>
    <t xml:space="preserve">Clause 11 - Access for Building Surveyor to works </t>
  </si>
  <si>
    <t xml:space="preserve">Clause 12 - Clerk of Works </t>
  </si>
  <si>
    <t xml:space="preserve">Clause 13 - Ascertainment of Prices for Variations </t>
  </si>
  <si>
    <t xml:space="preserve">Clause 14 - Omissions </t>
  </si>
  <si>
    <t xml:space="preserve">Clause 15 - Assignment or Subletting </t>
  </si>
  <si>
    <t xml:space="preserve">Clause 16 - Nominated Sub-Contractors </t>
  </si>
  <si>
    <t xml:space="preserve">Clause 17 - Nominated Suppliers </t>
  </si>
  <si>
    <t xml:space="preserve">Clause 18 - Provisional Sums </t>
  </si>
  <si>
    <t xml:space="preserve">Clause 19 - Prime Cost Sums </t>
  </si>
  <si>
    <t xml:space="preserve">Clause 20 - Independent Contractors, Artists and Tradesmen </t>
  </si>
  <si>
    <t>Clause 21A - Liability and Indemnity for Damage to Persons and Property</t>
  </si>
  <si>
    <t>Clause 21B - Insurance against Damage to Persons and Property</t>
  </si>
  <si>
    <t xml:space="preserve">Clause 22 - All Risks Insurance </t>
  </si>
  <si>
    <t>Clause 23 - Insurance Policies</t>
  </si>
  <si>
    <t xml:space="preserve">Clause 24 - Damage due to Excluded Risks </t>
  </si>
  <si>
    <t xml:space="preserve">Clause 25 - Damage due to Design </t>
  </si>
  <si>
    <t xml:space="preserve">Clause 26 - Responsibility for Existing Structures </t>
  </si>
  <si>
    <t xml:space="preserve">Clause 27 - War damage </t>
  </si>
  <si>
    <t xml:space="preserve">Clause 28 - Dates for Possession and Practical Completion </t>
  </si>
  <si>
    <t xml:space="preserve">Clause 29 - Damages for Non-Completion </t>
  </si>
  <si>
    <t xml:space="preserve">Clause 30 - Delay and Extension of Time </t>
  </si>
  <si>
    <t xml:space="preserve">Clause 31 - Practical Completion and Defects Liability </t>
  </si>
  <si>
    <t>Clause 32A -Partial or Phased Possession</t>
  </si>
  <si>
    <t xml:space="preserve">Clause 32B - Damage due to use, Occupation or Possession by the Employer </t>
  </si>
  <si>
    <t xml:space="preserve">Clause 33 - Determination of Contract by Employer </t>
  </si>
  <si>
    <t xml:space="preserve">Clause 34 - Determination of Contract by Contractor </t>
  </si>
  <si>
    <t xml:space="preserve">Clause 35 - Certificates and Payments </t>
  </si>
  <si>
    <t xml:space="preserve">Clause 36 - Wages and Price Variations </t>
  </si>
  <si>
    <t xml:space="preserve">Clause 37 - Collateral Agreements </t>
  </si>
  <si>
    <t xml:space="preserve">Clause 38 - Disputes Resolution </t>
  </si>
  <si>
    <t>Amendments to the standard Form of Contract  - RIAI 2017</t>
  </si>
  <si>
    <t>Clause 3 - amended to reflect the Lumps Sum nature of the Schedule of Schedule.</t>
  </si>
  <si>
    <t xml:space="preserve">Clause 36 - deleted </t>
  </si>
  <si>
    <t xml:space="preserve">Clause 38(b) - lines 11&amp;12 - delete the words "after consultation with the President of the Construction Industry Federation" </t>
  </si>
  <si>
    <t xml:space="preserve">Appendix to the Conditions of Contract </t>
  </si>
  <si>
    <t xml:space="preserve">The following are the particulars which will be inserted in the Appendix to the Contract: </t>
  </si>
  <si>
    <t>Minimum sum for Public Liability Insurance (Clause 23(e)(ii)) : Ç6,500,000</t>
  </si>
  <si>
    <t>Date for Possession (Clause 28) : TBC</t>
  </si>
  <si>
    <t>Period for Practical Completion (Clause 28(a) &amp; 29 (a)) : TBC</t>
  </si>
  <si>
    <t>Liquidated and Ascertained Damages (Clause 29(a)) : TBC</t>
  </si>
  <si>
    <t xml:space="preserve">Defects Liability Period (Clause 31 &amp; 35 (g)) : 6 calendar months </t>
  </si>
  <si>
    <t xml:space="preserve">Period of Interim Certificates (Clause 35(a)) : monthly </t>
  </si>
  <si>
    <t xml:space="preserve">Time for Receipt of Certificate (Clause 35(a)) : 10 working days </t>
  </si>
  <si>
    <t xml:space="preserve">Time for honouring Certificate (Clause 35 (a)) : 7 working days </t>
  </si>
  <si>
    <t xml:space="preserve">Percentage of Certified Value Retained (Clause 35(d)) : 10% </t>
  </si>
  <si>
    <t xml:space="preserve">Period of Final Measurement (Clause 35(f)(iii)): 6 Months </t>
  </si>
  <si>
    <t xml:space="preserve">Contractor to provide everything necessary </t>
  </si>
  <si>
    <t xml:space="preserve">The Contractor is to provide everything necessary for the full and proper execution and completion of the Works in accordance with the true and full intent and meaning of the Agreement and Conditions of Contract, the Drawings, the Specifications and the Schedule of Works whether or not same may be shown or described in any or all of those documents provided that same may be reasonably inferred therefrom. Include here for any costs arising. </t>
  </si>
  <si>
    <t xml:space="preserve">Time for Completion </t>
  </si>
  <si>
    <t>To be agreed</t>
  </si>
  <si>
    <t xml:space="preserve">Programme </t>
  </si>
  <si>
    <t>The Entire Works will commence on site as soon as is practical following receipt of an acceptable Tender.  It is envisaged that the Works will proceed as required.  It is a requirement that the entire Scope of Works is completed in all respects by TBC.</t>
  </si>
  <si>
    <t xml:space="preserve">When requested by the contract administrator the Contractor shall prepare and submit, within seven working days, a detailed Programme to Practical Completion, reflecting the   Completion timeframe. The Programme is to include for all Domestic Sub-Contracts and Direct Specialists and is to contain details of resource needs for each phase of the Programme. </t>
  </si>
  <si>
    <t xml:space="preserve">Provide two copies of the programme for the Contract Administrator to review within seven days of acceptance of Tender. Keep one further copy available for inspection in the site office. </t>
  </si>
  <si>
    <t xml:space="preserve">Review and update the Programme at two weekly intervals and modify to take account of circumstances which will have affected the progress. Provide two copies of the revised and updated Programme for the Building Surveyor, showing progress to date at two weekly intervals. </t>
  </si>
  <si>
    <t xml:space="preserve">Maintain an up to date record of progress at weekly intervals. Display progress on the site office copy of the Progress Chart. </t>
  </si>
  <si>
    <t xml:space="preserve">Site Meetings </t>
  </si>
  <si>
    <t xml:space="preserve">The Contractor, or a responsible official from his organisation, shall attend progress meetings which will be held at two weekly intervals. Inform such Sub-Contractors and Suppliers as are necessary that their attendance at progress meetings shall be required. </t>
  </si>
  <si>
    <t>The Surveyor will take minutes of progress meetings and distribute them to all associated wit the Contract.</t>
  </si>
  <si>
    <t xml:space="preserve">Practical Completion </t>
  </si>
  <si>
    <t xml:space="preserve">Notify the Building Surveyor in writing of the date on which Practical Completion is expected to be achieved. </t>
  </si>
  <si>
    <t xml:space="preserve">Give the Surveyor, as the time of notification of expected Practical Completion, two copies of all Manufacturer's, Supplier's and Sub-Contractor's maintenance instructions. </t>
  </si>
  <si>
    <t xml:space="preserve">Provide the Building Surveyor with two copies of Drawings on completion, showing the Works as constructed including the locations of underground services and Mechanical and Electrical Services. </t>
  </si>
  <si>
    <t xml:space="preserve">Obligations and Restrictions Imposed by the Employer </t>
  </si>
  <si>
    <t>The Works will be carried out to a Development that will remain occupied for the Project Duration. In all respects the work zone will require to be strictly controlled and only allowed to be established to boundaries that are agreed in writing with the Contract Administrator</t>
  </si>
  <si>
    <t xml:space="preserve">The award of the contract works will be for all blocks in the development as defined the Schedule of Works. </t>
  </si>
  <si>
    <t xml:space="preserve">The Contractor's working space shall be confined to the immediate vicinity of the Works and as otherwise described in these Preliminaries. </t>
  </si>
  <si>
    <t>Work is to be carried out in an agreed sequence and in accordance with the Programme.</t>
  </si>
  <si>
    <t xml:space="preserve">There are contractual limits to working hours having regard to the residential area and areas at or close to adjoining properties.  In addition, legal requirements with regard to nuisance (noise, dust, debris, trespass &amp; the like) will apply and shall at all times be upheld; include here for taking all necessary steps as may reasonably be required in this regard. </t>
  </si>
  <si>
    <t xml:space="preserve">The Contractor should note that noise is to be controlled so as not to adversely affect normal and current occupation by neighbours, of their respective properties. Where noise is unavoidable, the Contractor shall liaise with the Occupiers of adjacent premises, to ensure minimal acceptable disturbance; include here for all costs arising. </t>
  </si>
  <si>
    <t xml:space="preserve">Certain sub-contractors/suppliers will be required to provide design and production drawings and other information. Take appropriate action to obtain all the information which the sub-contractors/suppliers are required to provide. thoroughly check the basis of the information available to you/them, note any comments, discrepancies and divergences and submit to the Surveyor. Ensure that reasonable allowance is made for the time necessary to complete such information and for the checking and approval of the Surveyor. </t>
  </si>
  <si>
    <t xml:space="preserve">The Project is to have the benefit of a Site Agent or other responsible official from the Contractor's organization with authority to receive and implement Contract Administrator Instructions - the Site Agent is to be provided with a mobile telephone and email communications on site. </t>
  </si>
  <si>
    <t xml:space="preserve">Comply with all Planning Conditions - refer to copy Planning Approval in the Appendix; include here for all costs arising </t>
  </si>
  <si>
    <t xml:space="preserve">Adjoining Public Roads and Pavements </t>
  </si>
  <si>
    <t>Works, either of an excavations or long term temporary nature, are to be carried out having regard to keeping public roads &amp; pavement clear and free of spoil &amp; the like</t>
  </si>
  <si>
    <t xml:space="preserve">Public Paths and Roadway are at all times to be kept clear of dust, debris and the like and are not to obstructed; parking of site officers vehicles, delivery vans and the like are at all times to comply with traffic regulations and no obstruction of any sort will be permitted. </t>
  </si>
  <si>
    <t xml:space="preserve">Loading of materials and plant must be carried out with minimum interference to footpaths and roadways and to the approval of Local Authority Roads Department. </t>
  </si>
  <si>
    <t xml:space="preserve">No storage of materials or plant or the parking of vehicles or the siting of temporary buildings will be permitted on public roads or footpaths. </t>
  </si>
  <si>
    <t xml:space="preserve">Stability of all public footpaths and roadways, is to be maintained at all times during the Contract period. Include here for all costs arising. </t>
  </si>
  <si>
    <t xml:space="preserve">Obtain all licences, permissions and grants in regard to any works affecting adjoining public roads and pavements and pay all costs and charges in connection therewith. </t>
  </si>
  <si>
    <t xml:space="preserve">Indemnify the Employer regarding any loss or damage, howsoever caused, to persons, property or the public roads and pavements, arising from this Contract. </t>
  </si>
  <si>
    <t xml:space="preserve">On completion of the Works, reinstate all public roads and pavements insofar as affected by the Works; include for full and proper compliance with the requirements of the Roads Maintenance Division and of the Structural Engineer in this regard; include here for all costs arising. </t>
  </si>
  <si>
    <t xml:space="preserve">Temporary Works </t>
  </si>
  <si>
    <t xml:space="preserve">All temporary works shall be the Contractor's responsibility. Include for all costs arising for the provision and removal of all temporary works </t>
  </si>
  <si>
    <t>The Contractor is to prepare and submit for approval by the Engineer, before any work commences, Method Statements for all Underpinning, First Floor Structure and Roof  Works. Costs arising through non-compliance of this requirement shall be, without exception, entirely at the Contractor's expense.</t>
  </si>
  <si>
    <t xml:space="preserve">Obtain all licences, permissions and grants in regard to temporary works affecting adjoining public roads and pavements and pay all costs and charges in connection therewith. </t>
  </si>
  <si>
    <t xml:space="preserve">Work Covered up </t>
  </si>
  <si>
    <t xml:space="preserve">The Contractor shall give notice in writing to the Building Surveyor at least two working days in advance of the day on which he intends to cover up work. The Contractor's Foreman shall keep detailed and accurate notes and measurements of any such work so covered up to enable an accurate assessment of the quality and quantity of such work covered up and shall on request furnish such notes and measurements to the Surveyor or Quantity Surveyor if requested to do so. </t>
  </si>
  <si>
    <t xml:space="preserve">Site Safety </t>
  </si>
  <si>
    <t xml:space="preserve">The Contractor shall include for complying with the Safety, Health and Welfare Acts and Regulations current at the date of tender. </t>
  </si>
  <si>
    <t xml:space="preserve">The Contractor [or  in the alternative a suitably qualified person/s] shall, if required under legislation, be appointed by the client under a collateral agreement to the main Contract, as Project Supervisor for the Construction Stage in respect of the project pursuant to the Safety Health and Welfare (Construction) Regulations 2013. The Contractor shall include all costs for the provision of the services of Project Supervisor for the Construction Stage pursuant to the relevant parts of the Regulations. </t>
  </si>
  <si>
    <t xml:space="preserve">The Contractor shall include for the Insurance Covers required to be obtained and maintained by the Contractor pursuant to Clauses 21 &amp; 23(b) of the Main Contract and shall provide indemnity in respect of any claim for bodily injury to property damage which the Contractor may incur by reason of the performance of the functions and duties of the Project Supervisor for the Construction Stage of the project. </t>
  </si>
  <si>
    <t xml:space="preserve">The Contractor shall include for providing all necessary information as requested by the Project Supervisor of the Construction Stage to enable the preparation and completion of the Safety File excluding drawings and specifications which shall be provided by the appropriate member of the Design Team and relevant nominated sub-Contractors. </t>
  </si>
  <si>
    <t xml:space="preserve">The Contractor shall at once dismiss from the works any person employed by him found bringing or leaving upon the site or the premises spirituous liquors, explosives, weapons or any such tools, implements or materials capable of use as such except for the Contractor's legitimate purpose. The Contractor shall at once dismiss from the works any person employed by him on the Works, who shall, in the opinion of the Contract Administrator, misconduct himself or be incompetent . He shall produce such evidence as the Building Surveyor may require as to the fitness of any person so employed for this work. The Contractor shall keep all work people , including those employed by Sub-Contractors, within bounds. </t>
  </si>
  <si>
    <t xml:space="preserve">The Contractor shall include for providing assistance to the appropriate member of the design team and to relevant nominated sub-Contractors in preparing "as built" drawings for inclusion in the Safety File. </t>
  </si>
  <si>
    <t xml:space="preserve">Site Security </t>
  </si>
  <si>
    <t xml:space="preserve">Responsibility for trespass on and damage to the Works rests with the Contractor. </t>
  </si>
  <si>
    <t>Site Security will remain the responsibility of the Contractor to the date for Practical Completion; include here for the cost of carrying out such works as the Contract Administrator may direct in this regard. Include here also for full and ongoing liaising with the Employer's site security arrangements and personnel.</t>
  </si>
  <si>
    <t xml:space="preserve">Provide for all security watching, including 24 hour as may be required, to comply with insurance policies, and as otherwise necessary. </t>
  </si>
  <si>
    <t xml:space="preserve">Notwithstanding any protective measures which may be taken in this regard the Contractor shall be responsible for and shall make good any damage to or loss of completed or incomplete work that may occur as a result of trespass on the site. </t>
  </si>
  <si>
    <t xml:space="preserve">Site Security will remain the responsibility of the Contractor to the date for possession by the Employer; the Contractor will carry out such works as the Building Surveyor may direct for the Security of the site. </t>
  </si>
  <si>
    <t xml:space="preserve">Protection of the Works against Trespass and Damage </t>
  </si>
  <si>
    <t xml:space="preserve">The Contractor's working space shall be contained within the immediate vicinity of the works. No measurement has been included in this Bill for the restoration of any section of the site outside the Contractor's working space resulting from damage thereto by the Contractor's operatives and no payment will be made for the restoration of any such damage. Tendering Contractors shall include herein any expense in this regard. </t>
  </si>
  <si>
    <t xml:space="preserve">Provide for taking reasonable precautions to prevent workmen, including those employed by Sub-Contractors, from trespassing on adjoining owned property or any part of the site which is not directly affected by the Works. </t>
  </si>
  <si>
    <t xml:space="preserve">Adjoining Property and all Occupants </t>
  </si>
  <si>
    <t xml:space="preserve">The Works involve work at, on and to boundaries with adjoining properties, as a consequence the Contractor shall take all precautions for the protection and safety of adjoining or adjacent properties while carrying out the Works. Protection shall include prevention of dust, grime, dirt and any other debris emanating from the Works from being deposited on any adjoining or adjacent properties. </t>
  </si>
  <si>
    <t xml:space="preserve">The Contractor shall maintain, alter, shift and adapt any temporary Works required in this connection from time to time, as necessary, and clear away and make good on completion. </t>
  </si>
  <si>
    <t xml:space="preserve">The Contractor shall be held solely responsible for the safety of the adjoining buildings and of all temporary work and after removal he shall make good work disturbed. </t>
  </si>
  <si>
    <t xml:space="preserve">The Contractor is to allow for executing any work which, in the Building Surveyor's opinion, is likely to cause annoyance or inconvenience to occupants of adjoining or adjacent properties, at such times as the Building Surveyor may reasonably direct. </t>
  </si>
  <si>
    <t xml:space="preserve">All avoidable nuisance and disturbance to the occupiers of adjoining properties shall be avoided or minimised so far as possible. </t>
  </si>
  <si>
    <t xml:space="preserve">The Contractor will not be permitted to interrupt existing mechanical, electrical, water, gas, drainage and other services unless with the prior permission of the Building Surveyor following a minimum period of two working days prior notice. The Contractor shall so order the works so that such interruptions are kept to the minimum. </t>
  </si>
  <si>
    <t xml:space="preserve">Protection and Maintenance of Existing Services </t>
  </si>
  <si>
    <t>Prior to commencement of works on site, locate all existing services in liaison with the Building Surveyor</t>
  </si>
  <si>
    <t xml:space="preserve">Protect, uphold and maintain all pipes, ducts, sewers, service mains, overhead and underground cables, and the like, during the execution of the works. The Contractor is to make good any damage due to any cause within his control at his own expense or pay any costs and charges in connection therewith. </t>
  </si>
  <si>
    <t xml:space="preserve">Provide for taking all reasonable precautions to ensure the efficient protection of all streams and waterways against pollution arising out of or by reason of the execution of the works. </t>
  </si>
  <si>
    <t xml:space="preserve">Protection of Works </t>
  </si>
  <si>
    <t xml:space="preserve">Provide for protecting the Works from inclement weather or other damage howsoever arising. Make good any damaged or defective items as instructed by the Surveyor. </t>
  </si>
  <si>
    <t xml:space="preserve">Maintain alter, shift and adapt such plant and facilities as are required for the full and proper protection of the Works from time to time, as necessary, remove on completion and make good areas. Temperature and humidity levels to be at Contractor's discretion, save as specifically measured in this Schedule of Works. </t>
  </si>
  <si>
    <t xml:space="preserve">Fire Protection </t>
  </si>
  <si>
    <t xml:space="preserve">The Contractor shall be responsible for and provide all personnel and equipment for fire prevention, protection and fighting in regard to the Works. The Contractor before commencing upon the work shall appoint a Fire Warden and shall send to the Building Surveyor a schedule of fire control equipment he proposes to provide. The Contractor is to be responsible for ensuring that all reasonable fire precautions are conserved throughout t he Contract and is to allow in particular for complying with the following requirements: </t>
  </si>
  <si>
    <t xml:space="preserve">Provide and maintain first-aid and fire appliances in all areas where fire risks exist and ensure that sufficient appliances are available to cover the progress of the work. </t>
  </si>
  <si>
    <t xml:space="preserve">Establish and maintain a satisfactory fire alarm system i.e. hooter, bell or klaxon, to warn all persons on site in the event of an incident. </t>
  </si>
  <si>
    <t xml:space="preserve">All temporary electrical wiring must conform to the regulations of the Electricity Supply Board and to any special conditions of the local Authorities and of the Insurance Companies concerned and the Contractor shall thoroughly check at the end of every working day that all electrical apparatus is switched off at the mains. </t>
  </si>
  <si>
    <t xml:space="preserve">All temporary heating apparatus must be installed in such a manner that any adjacent combustible materials is protected by fire resistant screens or panels. </t>
  </si>
  <si>
    <t xml:space="preserve">In the interests of safety the source of power for dumpers, hoists, mixers, compressors, generators etc. should be electric or diesel and not petrol. </t>
  </si>
  <si>
    <t xml:space="preserve">When using oxy-acetylene or electric welding or cutting equipment non-combustible sheets or screens must be erected to protect the surrounding area from danger of flying sparks. </t>
  </si>
  <si>
    <t xml:space="preserve">Only propane or butane gas operated blow lamps, space heater etc., will be permitted. </t>
  </si>
  <si>
    <t xml:space="preserve">Tarpaulins, screens and dust sheets should be flame resistant materials. </t>
  </si>
  <si>
    <t xml:space="preserve">Special attention must be paid to the storage on site of paint, varnish and solvents, etc. </t>
  </si>
  <si>
    <t xml:space="preserve">Take Entire Charge </t>
  </si>
  <si>
    <t xml:space="preserve">The Contractor shall take entire charge of the works from the commencement to the completion. He is to be held responsible for and required to make good all injuries, damages and repairs occasioned or rendered necessary by causes over which the Contractor shall have control. </t>
  </si>
  <si>
    <t xml:space="preserve">Setting Out of Works </t>
  </si>
  <si>
    <t xml:space="preserve">Provide for preliminary and all final setting out of the Works including checking proposed and existing drainage invert levels, services, connections, and the like. Keep correct the Works. </t>
  </si>
  <si>
    <t xml:space="preserve">Provide use of a 30m steel tape, dumpy level, theodolite, tripod and metric staff for the Building Surveyor or his representative as required. The equipment shall be maintained in proper adjustment. Provide the necessary attendance for the Building Surveyor or his representative. </t>
  </si>
  <si>
    <t xml:space="preserve">Tender Prices </t>
  </si>
  <si>
    <t xml:space="preserve">Tender prices shall include for labour and materials required for the execution of the works and shall include for all costs in connection therewith, such as freight and transport, insurance of goods and persons, taxes, duties and other such charges current at date of submission of tender and for all charges arising from statutory legislation affecting the cost of labour. The responsibilities regarding knowledge of the operative amount of any of these charges shall lie with the Tenderer and no allowance shall be made for them after submission of tender. </t>
  </si>
  <si>
    <t xml:space="preserve">Expense of Preparing Tender </t>
  </si>
  <si>
    <t xml:space="preserve">The Employers do not bind themselves to accept the lowest or any Tender. Contractors will not be remunerated for any trouble or expense they may incur in making up their Tenders. </t>
  </si>
  <si>
    <t xml:space="preserve">The Tender must comply fully with all the conditions set out in the Contract Documents. </t>
  </si>
  <si>
    <t>Pricing of Items in the Schedule of Works</t>
  </si>
  <si>
    <t xml:space="preserve">All items in this Schedule of Works should be priced. If any items are not priced, they will be deemed to be spread over and included in the prices generally. </t>
  </si>
  <si>
    <t>Errors in the Priced Schedule of Works</t>
  </si>
  <si>
    <t xml:space="preserve">If, on checking of the priced Schedule of Works, it is discovered that errors have been made which may cause the Contractor to withdraw his Tender, these errors will be made known to the Contractor to give him the opportunity of considering his Tender. If the Tender is withdrawn then the priced Bill of the next lowest will be examined. </t>
  </si>
  <si>
    <t xml:space="preserve">When a Tender is found to be free of serious error, or the Contractor is prepared to stand by the Tender in spite of errors, then its acceptance may be recommended to the Employer, subject always to the lowest or any Tender not necessarily being accepted. </t>
  </si>
  <si>
    <t xml:space="preserve">Where the Contractor indicates his intention to confirm his Tender, then such errors will be dealt with as follows:- An endorsement will be added to the priced Bills indicating that all the rates or prices (excluding Prime Cost and Provisional Sums) inserted therein by the Contractor are to be considered as reduced or increased in the same proportions as the corrected total or priced items exceeds or falls short of the original total of such items. This endorsement will be signed by both parties to the Contract. </t>
  </si>
  <si>
    <t xml:space="preserve">Currency </t>
  </si>
  <si>
    <t xml:space="preserve">Contractors shall price all items in local currency (Euro) and no adjustment will be made on this during the Contract. Any difference arising from time to time shall be absorbed as an overhead or to the benefit of the Contractor. This provision shall apply equally to any Sub-Contracts. </t>
  </si>
  <si>
    <t xml:space="preserve">Currency fluctuations arising from supplies purchased outside the Euro Zone shall be absorbed as an overhead or to the benefit of the Contractor. This provision shall apply equally to any Sub-Contracts. </t>
  </si>
  <si>
    <t xml:space="preserve">Tax Clearance </t>
  </si>
  <si>
    <t xml:space="preserve">It will be a condition for the award of a Contract that the Contractor must produce, within seven days of being so requested, a Tax Clearance Certificate. </t>
  </si>
  <si>
    <t xml:space="preserve">The Tenderer shall include here or throughout his tender any sum which he requires to cover for any expense which he may incur in obtaining a tax clearance certificate. </t>
  </si>
  <si>
    <t xml:space="preserve">Progress Claims </t>
  </si>
  <si>
    <t xml:space="preserve">With each application for payment the Contractor will be required to submit a fully detailed account with items referenced to the Schedule of Works. </t>
  </si>
  <si>
    <t xml:space="preserve">Labour </t>
  </si>
  <si>
    <t xml:space="preserve">None but fully qualified and competent tradesmen together with their necessary labourers or helpers shall be employed by the Contractor on the works and the whole of the same shall be carried out and completed in the best and most substantial manner. </t>
  </si>
  <si>
    <t xml:space="preserve">Trade Union Labour is to be employed on the works and the Contractor must pay the standard rates of wages current in the district and observe the customary hours and conditions of employment. </t>
  </si>
  <si>
    <t xml:space="preserve">Persons engaged on the Works should, in so far as practicable and without affecting the efficiency of the work, be recruited from the local offices of "SOLAS" to the extent that the total labour requirement of the Contract exceeds the Contractor's core workforce. </t>
  </si>
  <si>
    <t xml:space="preserve">Contractors shall include in the various rates for all costs of employing labour, and for complying with the appropriate Legislative Enactments. </t>
  </si>
  <si>
    <t xml:space="preserve">Contractors shall additionally include for: </t>
  </si>
  <si>
    <t xml:space="preserve">(i) Higher rates of wages, subsistence, lodging allowance. </t>
  </si>
  <si>
    <t xml:space="preserve">(ii) Operation of incentive schemes and costs of overtime working. </t>
  </si>
  <si>
    <t xml:space="preserve">(iii) Guaranteed Time. </t>
  </si>
  <si>
    <t xml:space="preserve">(iv) National Insurances and Pensions. </t>
  </si>
  <si>
    <t xml:space="preserve">(v) Annual and Public Holidays. </t>
  </si>
  <si>
    <t xml:space="preserve">(vi) Sick Pay. </t>
  </si>
  <si>
    <t xml:space="preserve">(vii) All other disbursements arising from employment of labour. </t>
  </si>
  <si>
    <t xml:space="preserve">(viii) "National Training Fund" Levy. </t>
  </si>
  <si>
    <t xml:space="preserve">Each week give the Surveyor a daily return of the number and description of tradesmen and general operatives employed on the Works, including those employed by Sub-Contractors listed separately. </t>
  </si>
  <si>
    <t xml:space="preserve">Pension Scheme </t>
  </si>
  <si>
    <t xml:space="preserve">The Construction Industry Federation (CIF) Pension / Sick Pay Scheme is legally binding on all Contractors in the Industry. Membership of the above scheme is a Condition Precedent to the award of the Contract. Contractors must comply with their obligations to make pension fund / sick pay contributions. Before a Contract is awarded evidence of membership of the Scheme will be required. </t>
  </si>
  <si>
    <t xml:space="preserve">Insurance of Workpeople </t>
  </si>
  <si>
    <t xml:space="preserve">The Contractor shall provide for National Insurance and Holidays for Workpeople employed on the Works. </t>
  </si>
  <si>
    <t xml:space="preserve">Transport </t>
  </si>
  <si>
    <t xml:space="preserve">Provide for all transport for workmen to and from site, as necessary. </t>
  </si>
  <si>
    <t xml:space="preserve">All vehicles (which are the responsibility and/or the property of the Contractor, his workmen, agents, Sub-Contractors, Suppliers and others connected with the Works) which are not actively engaged in delivery of plant / materials for the works will not be allowed on the site or on adjacent property unless with the permission in writing, of the Building Surveyor. </t>
  </si>
  <si>
    <t xml:space="preserve">Supervision </t>
  </si>
  <si>
    <t xml:space="preserve">Provide for all on and off site management, supervision and coordination costs including costs of Foreman referred to in Clause 10 of the Conditions of Contract. </t>
  </si>
  <si>
    <t xml:space="preserve">Materials </t>
  </si>
  <si>
    <t xml:space="preserve">All materials used in the Works shall be new unless otherwise described. </t>
  </si>
  <si>
    <t xml:space="preserve">Building materials found on the site shall not be used except with the specific permission of the Building Surveyor. </t>
  </si>
  <si>
    <t xml:space="preserve">Where materials or components are specified to comply with a National Standard Specification, the relevant Standard Number shall be marked on the material itself or on the delivery note accompanying the material. </t>
  </si>
  <si>
    <t xml:space="preserve">Provide in respect of material or components, Manufacturer's certificates of compliance with the Standards, when requested by the Building Surveyor. </t>
  </si>
  <si>
    <t xml:space="preserve">Where National Standards to which equipment or materials must comply are cited, goods meeting other authoritative standards which ensure an equal or higher quality then the Standards mentioned, may also be accepted. </t>
  </si>
  <si>
    <t xml:space="preserve">In the erection and completion of this Contract all goods and materials shall where possible be of Irish manufacture. The use of goods or materials of foreign manufacture must meet with the approval of the Building Surveyor and the Employer. </t>
  </si>
  <si>
    <t xml:space="preserve">Trade Names </t>
  </si>
  <si>
    <t xml:space="preserve">Where reference is made in the specification or Schedule of Works to specific brand names, catalogue numbers or type of equipment of a specific manufacturer, offers of alternate equipment, articles or materials which have similar characteristics and provide equal performance and quality to those specified may also be used if approved by the Building Surveyor. </t>
  </si>
  <si>
    <t xml:space="preserve">Tests </t>
  </si>
  <si>
    <t xml:space="preserve">The Contractor shall at his own expense deliver samples of all materials associated with or proposed for use on the Works, as may be requested by the Building Surveyor to the relevant office for approval.  </t>
  </si>
  <si>
    <t xml:space="preserve">Include for all costs in connection with taking samples or tests, delivering and obtaining Test Certificates as requested by the Building Surveyor. </t>
  </si>
  <si>
    <t xml:space="preserve">Unfixed Materials </t>
  </si>
  <si>
    <t xml:space="preserve">All materials shall be carefully stacked and kept neat and tidy in a position to be pointed out to the Contractor. All sheds shall be placed in positions agreed with the Building Surveyor. No payment will be made for unfixed materials or goods which are not on site except by special direction of the Building Surveyor. </t>
  </si>
  <si>
    <t xml:space="preserve">Plant </t>
  </si>
  <si>
    <t xml:space="preserve">The Contractor shall provide all plant, tools, machines and vehicles necessary for the complete and proper execution of the Works. </t>
  </si>
  <si>
    <t xml:space="preserve">Items of plant are not separately given in the various Elements and the Contractor should include here for all costs in connection with plant for the works. </t>
  </si>
  <si>
    <t xml:space="preserve">Provide for bringing to site and removing on completion from site all plant required for the Works. </t>
  </si>
  <si>
    <t xml:space="preserve">Provide for maintaining on site all plant required for the Works. </t>
  </si>
  <si>
    <t xml:space="preserve">Each week give the Building Surveyor a daily return of the number, type and capacity of all plant, excluding hand tools and scaffolding, operating on the Works. </t>
  </si>
  <si>
    <t xml:space="preserve">Provide necessary plant and protection to allow  proper and timely completion of interiors, to the satisfaction of all Specialists / Suppliers and the Building Surveyor. </t>
  </si>
  <si>
    <t xml:space="preserve">Provide all necessary plant and equipment to allow the Works dry out sufficiently; not limited to but including dehumidifiers; also allow for gas/kerosene for running the Underfloor Heating system until all new concrete floors are completely dry to the satisfaction of all specialists and the Building Surveyor. </t>
  </si>
  <si>
    <t xml:space="preserve">Scaffolding </t>
  </si>
  <si>
    <t xml:space="preserve">Provide for all general mobile and close-boarded scaffolding necessary for the Works. </t>
  </si>
  <si>
    <t xml:space="preserve">The Contractor should examine the drawings and shall be deemed to be familiar with the various heights and the various locations requiring scaffolding together with any other particulars affecting the scaffolding. He shall also be deemed to have included, in his Tender, all the above mentioned scaffolding required in the various locations to the various heights and any other particulars affecting the scaffolding. </t>
  </si>
  <si>
    <t xml:space="preserve">If the Contractor should strike any of his scaffolding before ascertaining whether it is required by any Sub-Contractor or Public Undertaking he must re-erect it if so required at his own expense. </t>
  </si>
  <si>
    <t xml:space="preserve">Building Surveyor's Instructions </t>
  </si>
  <si>
    <t xml:space="preserve">The Contractor shall carry out and complete the works in accordance with the Contract Documents and to the direction of the Building Surveyor all in accordance with the Conditions of Contract. The Contractor shall not accept or act on any instructions to vary the Works howsoever, except where such instruction shall have been given by the Building Surveyor in pursuance of powers arising under the Conditions of Contract </t>
  </si>
  <si>
    <t xml:space="preserve">Variations </t>
  </si>
  <si>
    <t xml:space="preserve">The Main Contractor, or his General Foreman, shall, in the event of an unforeseen variation arising, advise the Building Surveyor immediately. In the event that such unforeseen variations arise in work likely to be covered up or likely to become inaccessible, the Main Contractor shall keep accurate measurements and records and shall furnish these on request. Such records or measurements shall not be taken as conclusive that a variation has arisen. </t>
  </si>
  <si>
    <t xml:space="preserve">Dayworks </t>
  </si>
  <si>
    <t xml:space="preserve">The circumstances under which variations may be accepted, and valued, on a Dayworks basis will strictly be as set out in the Form of Contract. </t>
  </si>
  <si>
    <t xml:space="preserve">Loss and Expense </t>
  </si>
  <si>
    <t xml:space="preserve">In the event of an occurrence giving rise to a claim for Loss + Expense under Clause 2 or an Extension of Time under Clause 30 of the Conditions of Contract, the requirements and obligations of the Contract will be fully and strictly adhered to; In the event of such claim being of an ongoing nature, the Contractor shall provide full supporting detail and an update to his claim on a monthly basis. </t>
  </si>
  <si>
    <t xml:space="preserve">Approval of Building Surveyor </t>
  </si>
  <si>
    <t xml:space="preserve">The expression 'Approval' referred to herein shall mean a specific approval by the Building Surveyor. </t>
  </si>
  <si>
    <t xml:space="preserve">Where queries arise, either in the interpretation of drawings, site conditions or for other reason, the Building Surveyor's instruction is to be sought by way of numbered RFI in accordance with the sample contained within this Schedule of Works. </t>
  </si>
  <si>
    <t xml:space="preserve">Provisional Sums </t>
  </si>
  <si>
    <t xml:space="preserve">Provisional Sums and amounts (if any) contained in the Schedule of Works shall be at the entire disposal of the Building Surveyor, who shall add to or deduct from these as he shall think fit and these shall be adjusted in the Final Account. </t>
  </si>
  <si>
    <t xml:space="preserve">Sub-Contracts </t>
  </si>
  <si>
    <t xml:space="preserve">All Sub-Contracts will be on the basis that Sub-Contractors are deemed to be Sub-Contractors as described in the RIAI standard Form of Contract. </t>
  </si>
  <si>
    <t>Prime Cost sums have been included in cases where the Building Surveyor wishes to nominate a sub-contractor.  These sums will be adjusted in the normal way against approved expenditure.  The Building Surveyor retains the sole right of nomination in respect of these works.</t>
  </si>
  <si>
    <t xml:space="preserve">Nominated Sub-Contractors mat the employer's exclusive option, be required to enter into a Collateral Warranty with the Employer in accordance with the standard Form issued by the RIAI; ensure that all appropriate documentation includes for this requirement </t>
  </si>
  <si>
    <t xml:space="preserve">The Contract Sum is to include for all extra charges arising for discount, profit, general and special attendances and the like. </t>
  </si>
  <si>
    <t xml:space="preserve">Form of Sub-Contract </t>
  </si>
  <si>
    <t xml:space="preserve">Such Sub-Contracts shall be deemed to be in the form agreed and issued under the sanction of the CIF and the Sub Contractors and Specialists Association subject to the amended provisions regarding Direct Payment by the Employer. No further variation of, or addition to this Standard Form of Sub-Contract shall be permitted without the Building Surveyor's written permission except insofar as the terms and provisions of the Sub-Contract must in all respects comply with the terms and provisions of the Main Contract. </t>
  </si>
  <si>
    <t xml:space="preserve">Sub-Letting of Work </t>
  </si>
  <si>
    <t xml:space="preserve">No work shall be sub-let without the consent of the Building Surveyor given in writing and the Parties appointed to do so are to be subject to his approval, and the Contractor shall be held responsible for the proper execution of the works so sub-let. Any variations on sub-let works shall pass only through the General Contractor. </t>
  </si>
  <si>
    <t xml:space="preserve">Name Board </t>
  </si>
  <si>
    <t xml:space="preserve">The Contractor is not permitted to erect a site board of his own organisation, lists of Consultants, Sub-Contractors, and the like, to the design of and with the approval of the Building Surveyor. Maintain, alter, shift and adapt same from time to time, as necessary, remove on completion and make good area. Include of all costs arising. </t>
  </si>
  <si>
    <t xml:space="preserve">All advertising rights in connection with the Project / Works shall be entirely and solely at the disposal of the Employer. </t>
  </si>
  <si>
    <t xml:space="preserve">Clearing the Site </t>
  </si>
  <si>
    <t xml:space="preserve">Clear away all dirt, rubbish and superfluous materials as they accumulate and at completion and hand over the buildings and site in a clean condition fit for further operation or works. </t>
  </si>
  <si>
    <t xml:space="preserve">Local Authority Fees and Charges </t>
  </si>
  <si>
    <t xml:space="preserve">Include for rates, if any, on temporary buildings. </t>
  </si>
  <si>
    <t xml:space="preserve">Regulations </t>
  </si>
  <si>
    <t xml:space="preserve">The Contractor shall conform in all respects with the provisions of an Act of the Oireachtas and the Regulations and Statutory Instruments issued from time to time by the Gardai, Local and other competent Authority which may be applicable to the Works or to any temporary works and with such Rules and Regulations of Public Bodies and Companies as aforesaid and shall indemnify the Employer, his Servants and Agents against all penalties and liabilities of any kind for any breach of any applicable Act, Statutory Instrument, Rule or Regulation. </t>
  </si>
  <si>
    <t xml:space="preserve">Public / Private Roads </t>
  </si>
  <si>
    <t xml:space="preserve">Maintain public and private roads, footpaths, kerbs, and the like, and keep the approaches to the site clear of mud and debris. The Contractor is to make good any damage caused by his own or any Sub-Contractor's or Supplier's transport at his own expense and pay all costs and charges in connection therewith. </t>
  </si>
  <si>
    <t xml:space="preserve">Temporary Roads </t>
  </si>
  <si>
    <t xml:space="preserve">Provide all necessary temporary roads, hard standings and crossings on site. Maintain, alter, shift and adapt same from time to time, as necessary, remove on completion and make good areas. </t>
  </si>
  <si>
    <t xml:space="preserve">Temporary Buildings </t>
  </si>
  <si>
    <t xml:space="preserve">Provide temporary office accommodation for the Contractor's staff and Foreman, messrooms and watertight sheds for storage of materials, tools and tackle and the use of workmen employed on site in positions to be agreed with the Building Surveyor. </t>
  </si>
  <si>
    <t xml:space="preserve">Maintain, alter, shift, and adapt same from time to time, as necessary, remove on completion and make good areas. </t>
  </si>
  <si>
    <t xml:space="preserve">Provide temporary office accommodation together with services for Nominated Sub-Contractors in positions to be agreed with the Building Surveyor. Maintain, alter, shift, and adapt same from time to time, as necessary, remove on completion and make good areas. </t>
  </si>
  <si>
    <t xml:space="preserve">Provide separate temporary office for design team / site meetings, minimum floor area 20 square meters, together with all necessary heating, lighting, washing facilities, tables, chairs and attendances in a position to be agreed with the Building Surveyor. Maintain, alter, shift, and adapt same from time to time, as necessary; remove on completion and make good areas. </t>
  </si>
  <si>
    <t xml:space="preserve">Provide adequate lighting and heating and maintain the office in a clean condition. </t>
  </si>
  <si>
    <t xml:space="preserve">Provide suitable temporary toilet accommodation in a position to be agreed with the Building Surveyor. Maintain, alter, shift, and adapt same from time to time, as necessary; remove on completion and make good areas. </t>
  </si>
  <si>
    <t xml:space="preserve">Temporary Telephones and Facsimile </t>
  </si>
  <si>
    <t xml:space="preserve">Provide and maintain a telephone and facsimile service to the Foreman's Office and to the Offices of such other of the Contractor's site staff as necessary for the full period of the Works and pay all expenses in connection with its installation, removal, rental and call charges. </t>
  </si>
  <si>
    <t xml:space="preserve">The cost of telephone calls made by the Clerk of Works on behalf of the Employer will be discharged direct by the Employer. </t>
  </si>
  <si>
    <t xml:space="preserve">Lighting and Power for the Works </t>
  </si>
  <si>
    <t xml:space="preserve">Provide all lighting and power for the works, pay all charges in connection therewith, provide all distribution, temporary connections, fittings, and the like. </t>
  </si>
  <si>
    <t xml:space="preserve">Maintain, alter, shift, and adapt same from time to time, as necessary; remove on completion and make good areas. </t>
  </si>
  <si>
    <t xml:space="preserve">Water for the Works </t>
  </si>
  <si>
    <t xml:space="preserve">Provide water for the Works including temporary storage and distribution. Maintain, alter, shift and adapt same from time to time, as necessary and remove on completion. </t>
  </si>
  <si>
    <t>Preliminaries</t>
  </si>
  <si>
    <t>total for above items - 2a to 26e</t>
  </si>
  <si>
    <t xml:space="preserve">SOW Adjustment </t>
  </si>
  <si>
    <t xml:space="preserve">Agreed Discount </t>
  </si>
  <si>
    <t>item</t>
  </si>
  <si>
    <t>Condition Surveys</t>
  </si>
  <si>
    <t xml:space="preserve">Prior to any investigative or remedial works been carried out the Contractor is to record the condition of each individual unit and the rooms therein; the following are to be recorded - wall, floor &amp; ceiling finishes, joinery, windows, doors, fittings, fixtures, furniture, furnishings, equipment, appliances, personal contents and the like; a register of the above along with photographic records is to be submitted to the Project Manager; the following rates are to include for all costs arising. </t>
  </si>
  <si>
    <t xml:space="preserve">Prior to any investigative or remedial works been carried out, the Contractor is to record the condition of the common areas; including stair cores, roofs, elevations, underground car park and ancillary rooms, and the grounds of the development including landscaping, footpaths, roads, etc. A register of the above along with photographic records is to be submitted to the Project Manager; the following rates are to include for all costs arising. </t>
  </si>
  <si>
    <t>General</t>
  </si>
  <si>
    <t xml:space="preserve">The Contractor is to familiarise himself with the current condition and anticipated layout of the Site before pricing the items within this section. The Contractor is to allow for all costs arising as claims for extras arising from any misinterpretation of the scale, type extent or scope of work will not be paid </t>
  </si>
  <si>
    <t>It is recommended that tenderers visit the site to determine the nature of the work and extent of cleaning, repairs or replacements required, no extras will be paid for at a later stage for failure in this regard.</t>
  </si>
  <si>
    <t>A provisional sum of €500 for the moving and reinstatement of any fixed or built in units / furniture / sanitary ware, etc. to accommodate all works to the apartment; is included in the SOW for each individual apartment. However, The Contractor is to carefully remove furniture, furnishings, equipment, appliances, personal contents and the like from the work area to facilitate a clear working space and place in temporary storage within the unit; on completion of the works the Contractor is to reinstate all removed items and make good all round; the following rates are to include for all costs arising</t>
  </si>
  <si>
    <t xml:space="preserve">The Contractor is to provide temporary protection to wall, floor &amp; ceiling finishes, joinery, windows, doors, fittings, fixtures, furniture, furnishings, equipment, appliances, personal contents and the like in each individual unit for the duration of the works; include for all adaptations &amp; maintenance as necessary; the following rates are to include for all costs arising. </t>
  </si>
  <si>
    <t xml:space="preserve">The Contractor is to provide temporary protection to the relevant common areas, for the duration of the works; include for all adaptations &amp; maintenance as necessary; the following rates are to include for all costs arising. </t>
  </si>
  <si>
    <t>Where works are not individually included in item descriptions or otherwise, the Contractor is to determine what additional or other works may be necessitated to complete the entire works having full due regard to the Site and the Drawings / Specifications and this Schedule of Works, in aggregate and in their true and full meaning and intent. The Contractor is to include here for all costs directly or indirectly arising.</t>
  </si>
  <si>
    <t>The contractor is to determine the extent and method of access required to carry out remedial works and/or fire stopping; localised removal of existing structures, backings, linings, finishes, joinery, services, fittings and the like as required; reinstating and making good all round on completion of work; removal of debris and residual fittings off site; include in the following rates for all costs arising</t>
  </si>
  <si>
    <t>The contractor shall carry out the works on a phased basis per the
agreed programme / sequence of works.</t>
  </si>
  <si>
    <t xml:space="preserve">The apartments will be occupied for the duration of the works. At the end of each working day, the contractor is to ensure that the apartments are left in a reasonably clean condition, with no materials or tools left in the apartment that would cause a hazard, or works left in a hazardous condition; and at least one functioning bathroom. </t>
  </si>
  <si>
    <t>Contract Sum</t>
  </si>
  <si>
    <t>Contract Administrator: Module Group, 42 Dawson Street, Dublin 2
Shane Hynes - mb: 086 0126820 Email: Shane@modulegroup.ie</t>
  </si>
  <si>
    <t xml:space="preserve">No variation shall vitiate this Contract, having due regard however to the Cost Control Protocol and Lump Sum nature of the scope of works as set out in this SOW. Any authorised alterations, additions or deductions which it may be found expedient to make shall be measured by the quantity surveyor and valued by him at the rates for like items in either Schedule of Works, or in case these do not apply, at proportionate rates. No variation will be recognised by the Employer without the written order of the Building Surveyor. The Contractor will on no account take instructions with regard to alterations or extras, from any other persons; only an instruction issued or confirmed by the Building Surveyor shall be a variation for the purposes of Clauses 2 and 13 of the Contract. </t>
  </si>
  <si>
    <t>nr.</t>
  </si>
  <si>
    <t>Provisionally allow for the removal and disposal of the plasterboard linings to the stack casing / boxing and disposal of same in accordance with the waste management disposal plan - to facilitate access to the 100mm pipe and reinstate on completion of works. Allow up 1m2 per stack.</t>
  </si>
  <si>
    <t>Provisionally allow for the careful removal and reinstatement of any skirting boards to facilitate the works. Allow for up to 1 linear meter.</t>
  </si>
  <si>
    <t>Provisionally allow for breaking out around the pipe(s) to accommodate the new wraps and backfilling around with an approved compound.</t>
  </si>
  <si>
    <t>Unprotected openings / gaps between apartments and common areas</t>
  </si>
  <si>
    <t xml:space="preserve">When the lobby ceiling is removed - allow for the provision of fire barrier (60 min fire resistance - integrity and insulation) to all gaps (for service penetrations) above the door - apartment side only. Allow for maximum size of 300mm x 300mm area - blockwork and mortar to be used to fill large gaps, with fire batt and intumescent mastic (or similar approved) for smaller areas and sealing. </t>
  </si>
  <si>
    <t>TOTAL</t>
  </si>
  <si>
    <t>Sub Total</t>
  </si>
  <si>
    <t>VAT</t>
  </si>
  <si>
    <t>Supply and install indicators outside each apartment main entrance door</t>
  </si>
  <si>
    <t>Client: Tuath Housing Association, 33 Leeson Street Lower, Dublin 2
Andrew Nixon - N/A</t>
  </si>
  <si>
    <t xml:space="preserve">Vertical Pipework </t>
  </si>
  <si>
    <t>Ref</t>
  </si>
  <si>
    <t xml:space="preserve">Preliminaries </t>
  </si>
  <si>
    <t>m2.</t>
  </si>
  <si>
    <t>• The contract: Public Works Contract for minor building or civil engineering works designed by the employer. Document reference PW-CF6 v1.15 25-11-2025. • Requirement: Allow for the obligations, liabilities and services described therein against the following headings: CONDITIONS 1 - THE CONTRACT 2 - THE SITE, STARTING AND COMPLETING THE WORKS 3 - THE WORKS 4 - THE PRICE AND PAYMENT 5 - REPRESENTATION AND COMMUNICATIONS 6 - CONTRACTOR'S PERSONNEL 7 - PAY AND CONDITIONS OF EMPLOYMENT OF WORK PERSONS 8 - LOSS OF AND DAMAGE TO THE WORKS 9 - INDEMNITY FOR CLAIMS AND DAMAGE 10 - INSURANCE 11 - PROPERTY 12 - TERMINATION 13 - ETHICS IN PUBLIC OFFICE 14 - PROJECT SUPERVISOR FOR THE CONSTRUCTION STAGE 15 - LAW,JURISDICTION AND DISPUTES 16. COVID-19 MANDATORY CLOSURE 17. LIMIT ON LIABILITY 18. PRICE VARIATION</t>
  </si>
  <si>
    <t xml:space="preserve">Decoration </t>
  </si>
  <si>
    <t xml:space="preserve">Previsionally allow a sum for making good bespoke apartment wall finishes. </t>
  </si>
  <si>
    <t>Electrical &amp; Mechanical Remedial Works (Apartments); carry out all works for the full and proper execution and completion of the works: provide for all associated builders works.</t>
  </si>
  <si>
    <t>Item.</t>
  </si>
  <si>
    <t xml:space="preserve">The Scope of Works encompasses Fire Regulation Compliance and Repair Works. Fire Compliance Works comprising upgrading to the top of the entrance hallway walls, firestopping of the service penetrations across the entrance hallway walls and above the apartment front doors and fire stopping of vertical penetrations through the compartment floor. In addition remedial works to firedoors. The Contractor will provide the required Confirmations of compliance in every respect with the required standards.   </t>
  </si>
  <si>
    <t xml:space="preserve">Fire Stopping Schedule </t>
  </si>
  <si>
    <t>Provide a full fire stopping schedule of each individual unit.</t>
  </si>
  <si>
    <t>Building Surveyor: Module Group, 42 Dawson Street, Dublin 2
Shane Hynes - mb: 086 0126820 Email: Shane@modulegroup.ie</t>
  </si>
  <si>
    <t xml:space="preserve">PSDP : Module Group, 42 Dawson Street, Dublin 2
Nicky Mackin - mb: 087 2905687 Email: Ncky@modulegroup.ie
</t>
  </si>
  <si>
    <t>Fire Consultant : Module Group, 42 Dawson Street, Dublin 2
Shane Hynes - mb: 086 0126820 Email: Shane@modulegroup.ie</t>
  </si>
  <si>
    <t xml:space="preserve">Vehicle access is possible for the duration of the works. This is to be organised with Tuath Housing. The convenience of adjacent neighbours and the public at large is, at all times during the construction works, to be maintained by the Contractor. </t>
  </si>
  <si>
    <t>Fire stopping to be provided 60 minutes fire resistance to the pipe passing through the compartment floor with an intumescent collar or wrap, or similar approved.</t>
  </si>
  <si>
    <t>Provisionally allow for the removal and disposal of any wall tiles to facilitate the works, and provide new to match existing, inclusive of all adhesives, grouts and trim. 
Note: all reasonable efforts to be made to carefully remove the original wall tiles for re-use.</t>
  </si>
  <si>
    <t>Remove the face of the hallway sockets for reuse. Install intumescent putty pads to achieve a minimum 30 minutes fire rating in accordance with manufactures specifications. Reinstate the face of the socket.</t>
  </si>
  <si>
    <t>m.</t>
  </si>
  <si>
    <t>Doors to Protected Entrance Hallway</t>
  </si>
  <si>
    <t>Total</t>
  </si>
  <si>
    <t>Supply and install appropriate cable clips supporting fire rated cables at 300mm centres.</t>
  </si>
  <si>
    <t>Allow for redecoation of the ceiling in hallway and surrounding rooms with 2 coats of good quality "Dulux" or similar approved emulsion paint.</t>
  </si>
  <si>
    <t>M&amp;E</t>
  </si>
  <si>
    <t>It is a multistorey development comprising residential apartments.</t>
  </si>
  <si>
    <t xml:space="preserve">Apartment Entrance Doors </t>
  </si>
  <si>
    <t xml:space="preserve">Remove architrave and linings the corridor side of the door. </t>
  </si>
  <si>
    <t>Provide fire batt and intumescent sealant to fire doors to provide 30 mins resistance.</t>
  </si>
  <si>
    <t>Reinstate the architrave and make good adjacent disturbed finishes</t>
  </si>
  <si>
    <t>Adjust door leaf at bottom to max gap of 4mm vertically. Adjust door leaf at bottom to max gap of 10mm</t>
  </si>
  <si>
    <t xml:space="preserve">Fit new overhead door closer in accordance with manufacturer’s specification to meet the requirements of TGD Part M. </t>
  </si>
  <si>
    <r>
      <t xml:space="preserve">Remove </t>
    </r>
    <r>
      <rPr>
        <sz val="8"/>
        <color theme="1"/>
        <rFont val="Arial"/>
        <family val="2"/>
      </rPr>
      <t>and dispose of existing intumescent strips.</t>
    </r>
  </si>
  <si>
    <t>Install new intumescent strips in accordance with manufacturer’s specification.</t>
  </si>
  <si>
    <t>m</t>
  </si>
  <si>
    <t>Allow for redecoation of the walls in the hallway and with 2 coats of good quality "Dulux" or similar approved emulsion paint.</t>
  </si>
  <si>
    <t>Install new intumescent strips &amp; smoke seals in accordance with manufacturer’s specification.</t>
  </si>
  <si>
    <t>Entrance Hallway Perimeter</t>
  </si>
  <si>
    <t>Entrance Hallway Area</t>
  </si>
  <si>
    <t>Apartment Area</t>
  </si>
  <si>
    <t>Figures</t>
  </si>
  <si>
    <t>Internal Doors</t>
  </si>
  <si>
    <t>Baths, showers, kitchen</t>
  </si>
  <si>
    <t xml:space="preserve">Remove architrave and linings the apartment corridor side of the door. </t>
  </si>
  <si>
    <t>Remove and dispose of existing intumescent strips.</t>
  </si>
  <si>
    <t xml:space="preserve">Typical Apartment </t>
  </si>
  <si>
    <t>HONEY PARK
PASSIVE FIRE STOPPING</t>
  </si>
  <si>
    <t>HONEY PARK
FIRE DOOR PACKAGE</t>
  </si>
  <si>
    <t>HONEY PARK
M&amp;E PACKAGE</t>
  </si>
  <si>
    <t>HONEY PARK 
COLLECTION</t>
  </si>
  <si>
    <t>HONEY PARK
PRELIMINARIES</t>
  </si>
  <si>
    <t xml:space="preserve">Shaft Ceiling </t>
  </si>
  <si>
    <t>Remove lobby plasterboard ceiling, ceiling frame/mf chanel system and coving throughout the lobby and dispose from site in accordance with waste management plan.</t>
  </si>
  <si>
    <t>Provide appropiate fire stopping mastic bead to the perimeter junction where the ceiling meets the entrance hallway walls.</t>
  </si>
  <si>
    <t>Supply and install Promat Supalux Boards 12mm ,with a cover strip of the same board behind the main ceiling board butt joints. Ensure the full system is supplied and installed in accordance with the specicication provided including frame and all asociated items as per A.3 of the tender package.</t>
  </si>
  <si>
    <t>Allow for a skim coat finish to the ceiling.</t>
  </si>
  <si>
    <t>Provisionally allow for the removal of any tenant installed locks to the door.</t>
  </si>
  <si>
    <t>61 number of Apartments (Owned)</t>
  </si>
  <si>
    <t>21 number of Apartments (Leased)</t>
  </si>
  <si>
    <t>The works will be restricted to owned Apartments; 135, 105, 114, 80, 122, 98, 121, 141, 108, 92, 112, 88, 104, 103, 116, 101, 102, 84, 99, 132, 117, 107, 96, 115, 125, 113, 128, 111, 110, 118, 138, 119, 106, 133, 85, 77, 8, 65, 66, 93, 139, 64, 89, 79, 100, 76, 67, 136, 73, 97, 142, 68, 78, 82, 69, 109, 75, 74, 72, 70, 71.</t>
  </si>
  <si>
    <t>The Development known as Rochdale Honey Park, comprises apartments that are situated along Claremont Avenue, Honey Park, Dun Laoghaire, Dublin</t>
  </si>
  <si>
    <t>The works will be restricted to leased Apartments; 131, 40, 91, 120, 134, 90, 86, 123, 94, 95, 137, 127, 143, 87, 124, 126, 130, 83, 129, 23, 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</si>
</sst>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 #,##0_-;\-* #,##0_-;_-* &quot;-&quot;??_-;_-@_-"/>
    <numFmt numFmtId="165" formatCode="_-* #,##0.0_-;\-* #,##0.0_-;_-* &quot;-&quot;??_-;_-@_-"/>
  </numFmts>
  <fonts count="18" x14ac:knownFonts="1">
    <font>
      <sz val="11"/>
      <color theme="1"/>
      <name val="Calibri"/>
      <family val="2"/>
      <scheme val="minor"/>
    </font>
    <font>
      <sz val="11"/>
      <color theme="1"/>
      <name val="Calibri"/>
      <family val="2"/>
      <scheme val="minor"/>
    </font>
    <font>
      <sz val="8"/>
      <name val="Arial"/>
      <family val="2"/>
    </font>
    <font>
      <b/>
      <sz val="12"/>
      <name val="Arial"/>
      <family val="2"/>
    </font>
    <font>
      <b/>
      <sz val="8"/>
      <name val="Arial"/>
      <family val="2"/>
    </font>
    <font>
      <b/>
      <u/>
      <sz val="8"/>
      <name val="Arial"/>
      <family val="2"/>
    </font>
    <font>
      <u/>
      <sz val="8"/>
      <name val="Arial"/>
      <family val="2"/>
    </font>
    <font>
      <b/>
      <i/>
      <u/>
      <sz val="8"/>
      <name val="Arial"/>
      <family val="2"/>
    </font>
    <font>
      <sz val="9"/>
      <color theme="1"/>
      <name val="Arial"/>
      <family val="2"/>
    </font>
    <font>
      <b/>
      <sz val="11"/>
      <color theme="1"/>
      <name val="Calibri"/>
      <family val="2"/>
      <scheme val="minor"/>
    </font>
    <font>
      <sz val="8"/>
      <color rgb="FFFF0000"/>
      <name val="Arial"/>
      <family val="2"/>
    </font>
    <font>
      <sz val="8"/>
      <color rgb="FF000000"/>
      <name val="Arial"/>
      <family val="2"/>
    </font>
    <font>
      <b/>
      <sz val="9"/>
      <color theme="1"/>
      <name val="Arial"/>
      <family val="2"/>
    </font>
    <font>
      <u/>
      <sz val="11"/>
      <color theme="1"/>
      <name val="Calibri"/>
      <family val="2"/>
      <scheme val="minor"/>
    </font>
    <font>
      <sz val="8"/>
      <name val="Calibri"/>
      <family val="2"/>
      <scheme val="minor"/>
    </font>
    <font>
      <b/>
      <sz val="12"/>
      <color theme="1"/>
      <name val="Arial"/>
      <family val="2"/>
    </font>
    <font>
      <sz val="8"/>
      <color theme="1"/>
      <name val="Arial"/>
      <family val="2"/>
    </font>
    <font>
      <b/>
      <sz val="9"/>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s>
  <cellStyleXfs count="19">
    <xf numFmtId="0" fontId="0" fillId="0" borderId="0"/>
    <xf numFmtId="43" fontId="1" fillId="0" borderId="0" applyFont="0" applyFill="0" applyBorder="0" applyAlignment="0" applyProtection="0"/>
    <xf numFmtId="43" fontId="2"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159">
    <xf numFmtId="0" fontId="0" fillId="0" borderId="0" xfId="0"/>
    <xf numFmtId="0" fontId="2" fillId="0" borderId="0" xfId="0" applyFont="1"/>
    <xf numFmtId="2" fontId="2" fillId="0" borderId="0" xfId="0" applyNumberFormat="1" applyFont="1" applyAlignment="1">
      <alignment vertical="top"/>
    </xf>
    <xf numFmtId="44" fontId="2" fillId="0" borderId="0" xfId="0" applyNumberFormat="1" applyFont="1"/>
    <xf numFmtId="0" fontId="2" fillId="0" borderId="0" xfId="0" applyFont="1" applyAlignment="1">
      <alignment vertical="center"/>
    </xf>
    <xf numFmtId="0" fontId="2" fillId="0" borderId="0" xfId="0" applyFont="1" applyAlignment="1">
      <alignment vertical="top" wrapText="1"/>
    </xf>
    <xf numFmtId="2" fontId="4" fillId="0" borderId="4" xfId="0" applyNumberFormat="1" applyFont="1" applyBorder="1" applyAlignment="1">
      <alignment horizontal="center" vertical="top"/>
    </xf>
    <xf numFmtId="0" fontId="4" fillId="0" borderId="4" xfId="0" applyFont="1" applyBorder="1" applyAlignment="1">
      <alignment horizontal="center" vertical="top" wrapText="1"/>
    </xf>
    <xf numFmtId="0" fontId="4" fillId="0" borderId="0" xfId="0" applyFont="1" applyAlignment="1">
      <alignment horizontal="center" vertical="center"/>
    </xf>
    <xf numFmtId="164" fontId="4" fillId="0" borderId="5" xfId="1" applyNumberFormat="1" applyFont="1" applyFill="1" applyBorder="1" applyAlignment="1" applyProtection="1">
      <alignment horizontal="center" vertical="center" wrapText="1"/>
    </xf>
    <xf numFmtId="0" fontId="4" fillId="0" borderId="4" xfId="0" applyFont="1" applyBorder="1" applyAlignment="1">
      <alignment horizontal="center" vertical="center"/>
    </xf>
    <xf numFmtId="44" fontId="4" fillId="0" borderId="4" xfId="1" applyNumberFormat="1" applyFont="1" applyFill="1" applyBorder="1" applyAlignment="1" applyProtection="1">
      <alignment horizontal="center" vertical="center"/>
    </xf>
    <xf numFmtId="2" fontId="2" fillId="0" borderId="6" xfId="0" applyNumberFormat="1" applyFont="1" applyBorder="1" applyAlignment="1">
      <alignment vertical="top"/>
    </xf>
    <xf numFmtId="0" fontId="5" fillId="0" borderId="6" xfId="0" quotePrefix="1" applyFont="1" applyBorder="1" applyAlignment="1">
      <alignment horizontal="left" vertical="top" wrapText="1"/>
    </xf>
    <xf numFmtId="0" fontId="2" fillId="0" borderId="6" xfId="0" applyFont="1" applyBorder="1" applyAlignment="1">
      <alignment vertical="center"/>
    </xf>
    <xf numFmtId="164" fontId="2" fillId="0" borderId="6" xfId="1" applyNumberFormat="1" applyFont="1" applyFill="1" applyBorder="1" applyAlignment="1" applyProtection="1">
      <alignment vertical="center" wrapText="1"/>
    </xf>
    <xf numFmtId="44" fontId="2" fillId="0" borderId="6" xfId="1" applyNumberFormat="1" applyFont="1" applyFill="1" applyBorder="1" applyAlignment="1" applyProtection="1">
      <alignment vertical="center"/>
    </xf>
    <xf numFmtId="44" fontId="4" fillId="0" borderId="6" xfId="1" applyNumberFormat="1" applyFont="1" applyFill="1" applyBorder="1" applyAlignment="1" applyProtection="1">
      <alignment vertical="center"/>
    </xf>
    <xf numFmtId="2" fontId="4" fillId="0" borderId="7" xfId="0" applyNumberFormat="1" applyFont="1" applyBorder="1" applyAlignment="1">
      <alignment vertical="top"/>
    </xf>
    <xf numFmtId="0" fontId="6" fillId="0" borderId="7" xfId="0" applyFont="1" applyBorder="1" applyAlignment="1">
      <alignment vertical="top" wrapText="1"/>
    </xf>
    <xf numFmtId="0" fontId="2" fillId="0" borderId="7" xfId="0" applyFont="1" applyBorder="1" applyAlignment="1">
      <alignment vertical="center"/>
    </xf>
    <xf numFmtId="164" fontId="2" fillId="0" borderId="7" xfId="1" applyNumberFormat="1" applyFont="1" applyFill="1" applyBorder="1" applyAlignment="1" applyProtection="1">
      <alignment vertical="center" wrapText="1"/>
    </xf>
    <xf numFmtId="44" fontId="2" fillId="0" borderId="7" xfId="1" applyNumberFormat="1" applyFont="1" applyFill="1" applyBorder="1" applyAlignment="1" applyProtection="1">
      <alignment vertical="center"/>
    </xf>
    <xf numFmtId="44" fontId="4" fillId="0" borderId="7" xfId="1" applyNumberFormat="1" applyFont="1" applyFill="1" applyBorder="1" applyAlignment="1" applyProtection="1">
      <alignment vertical="center"/>
    </xf>
    <xf numFmtId="2" fontId="2" fillId="0" borderId="7" xfId="0" applyNumberFormat="1" applyFont="1" applyBorder="1" applyAlignment="1">
      <alignment vertical="top"/>
    </xf>
    <xf numFmtId="0" fontId="2" fillId="0" borderId="7" xfId="0" applyFont="1" applyBorder="1" applyAlignment="1">
      <alignment horizontal="left" vertical="center" wrapText="1" indent="1"/>
    </xf>
    <xf numFmtId="0" fontId="2" fillId="0" borderId="7" xfId="0" applyFont="1" applyBorder="1" applyAlignment="1">
      <alignment horizontal="left" vertical="top" wrapText="1" indent="1"/>
    </xf>
    <xf numFmtId="0" fontId="2" fillId="0" borderId="7" xfId="0" applyFont="1" applyBorder="1" applyAlignment="1">
      <alignment horizontal="left" vertical="top" wrapText="1"/>
    </xf>
    <xf numFmtId="0" fontId="2" fillId="0" borderId="7" xfId="0" applyFont="1" applyBorder="1" applyAlignment="1">
      <alignment horizontal="left" vertical="top" wrapText="1" indent="2"/>
    </xf>
    <xf numFmtId="0" fontId="6" fillId="0" borderId="7" xfId="0" applyFont="1" applyBorder="1" applyAlignment="1">
      <alignment horizontal="left" vertical="top" wrapText="1"/>
    </xf>
    <xf numFmtId="0" fontId="5" fillId="0" borderId="7" xfId="0" applyFont="1" applyBorder="1" applyAlignment="1">
      <alignment vertical="center" wrapText="1"/>
    </xf>
    <xf numFmtId="0" fontId="2" fillId="0" borderId="7" xfId="0" applyFont="1" applyBorder="1"/>
    <xf numFmtId="0" fontId="2" fillId="0" borderId="7" xfId="0" applyFont="1" applyBorder="1" applyAlignment="1">
      <alignment vertical="center" wrapText="1"/>
    </xf>
    <xf numFmtId="2" fontId="2" fillId="0" borderId="9" xfId="0" applyNumberFormat="1" applyFont="1" applyBorder="1" applyAlignment="1">
      <alignment vertical="top"/>
    </xf>
    <xf numFmtId="0" fontId="2" fillId="0" borderId="9" xfId="0" applyFont="1" applyBorder="1" applyAlignment="1">
      <alignment horizontal="left" vertical="center" wrapText="1" indent="1"/>
    </xf>
    <xf numFmtId="0" fontId="2" fillId="0" borderId="10" xfId="0" applyFont="1" applyBorder="1" applyAlignment="1">
      <alignment vertical="center"/>
    </xf>
    <xf numFmtId="164" fontId="2" fillId="0" borderId="11" xfId="1" applyNumberFormat="1" applyFont="1" applyFill="1" applyBorder="1" applyAlignment="1" applyProtection="1">
      <alignment vertical="center" wrapText="1"/>
    </xf>
    <xf numFmtId="0" fontId="2" fillId="0" borderId="9" xfId="0" applyFont="1" applyBorder="1" applyAlignment="1">
      <alignment vertical="center"/>
    </xf>
    <xf numFmtId="44" fontId="2" fillId="0" borderId="9" xfId="1" applyNumberFormat="1" applyFont="1" applyFill="1" applyBorder="1" applyAlignment="1" applyProtection="1">
      <alignment vertical="center"/>
    </xf>
    <xf numFmtId="0" fontId="2" fillId="0" borderId="0" xfId="0" applyFont="1" applyAlignment="1">
      <alignment horizontal="left" vertical="center" wrapText="1" indent="1"/>
    </xf>
    <xf numFmtId="164" fontId="2" fillId="0" borderId="0" xfId="2" applyNumberFormat="1" applyFont="1" applyFill="1" applyBorder="1" applyAlignment="1" applyProtection="1">
      <alignment vertical="center" wrapText="1"/>
    </xf>
    <xf numFmtId="44" fontId="2" fillId="0" borderId="0" xfId="2" applyNumberFormat="1" applyFont="1" applyFill="1" applyBorder="1" applyAlignment="1" applyProtection="1">
      <alignment vertical="center"/>
    </xf>
    <xf numFmtId="44" fontId="2" fillId="0" borderId="12" xfId="2" applyNumberFormat="1" applyFont="1" applyFill="1" applyBorder="1" applyAlignment="1" applyProtection="1">
      <alignment vertical="center"/>
    </xf>
    <xf numFmtId="44" fontId="4" fillId="0" borderId="13" xfId="0" applyNumberFormat="1" applyFont="1" applyBorder="1" applyAlignment="1">
      <alignment vertical="center"/>
    </xf>
    <xf numFmtId="0" fontId="4" fillId="0" borderId="0" xfId="0" applyFont="1"/>
    <xf numFmtId="44" fontId="2" fillId="0" borderId="0" xfId="1" applyNumberFormat="1" applyFont="1" applyFill="1" applyAlignment="1">
      <alignment vertical="center"/>
    </xf>
    <xf numFmtId="44" fontId="4" fillId="0" borderId="13" xfId="0" applyNumberFormat="1" applyFont="1" applyBorder="1" applyAlignment="1">
      <alignment horizontal="right" vertical="center"/>
    </xf>
    <xf numFmtId="164" fontId="2" fillId="0" borderId="0" xfId="0" applyNumberFormat="1" applyFont="1"/>
    <xf numFmtId="0" fontId="2" fillId="0" borderId="0" xfId="3" applyFont="1" applyAlignment="1">
      <alignment vertical="center"/>
    </xf>
    <xf numFmtId="0" fontId="2" fillId="0" borderId="0" xfId="3" applyFont="1"/>
    <xf numFmtId="44" fontId="2" fillId="0" borderId="7" xfId="5" applyNumberFormat="1" applyFont="1" applyFill="1" applyBorder="1" applyAlignment="1" applyProtection="1">
      <alignment vertical="center"/>
    </xf>
    <xf numFmtId="44" fontId="4" fillId="0" borderId="7" xfId="5" applyNumberFormat="1" applyFont="1" applyFill="1" applyBorder="1" applyAlignment="1" applyProtection="1">
      <alignment vertical="center"/>
    </xf>
    <xf numFmtId="0" fontId="4" fillId="0" borderId="0" xfId="3" applyFont="1" applyAlignment="1">
      <alignment horizontal="center" vertical="center"/>
    </xf>
    <xf numFmtId="164" fontId="4" fillId="0" borderId="14" xfId="5" applyNumberFormat="1" applyFont="1" applyFill="1" applyBorder="1" applyAlignment="1" applyProtection="1">
      <alignment horizontal="center" vertical="center" wrapText="1"/>
    </xf>
    <xf numFmtId="0" fontId="4" fillId="0" borderId="13" xfId="3" applyFont="1" applyBorder="1" applyAlignment="1">
      <alignment horizontal="center" vertical="center"/>
    </xf>
    <xf numFmtId="44" fontId="4" fillId="0" borderId="13" xfId="5" applyNumberFormat="1" applyFont="1" applyFill="1" applyBorder="1" applyAlignment="1" applyProtection="1">
      <alignment horizontal="center" vertical="center"/>
    </xf>
    <xf numFmtId="44" fontId="2" fillId="0" borderId="6" xfId="5" applyNumberFormat="1" applyFont="1" applyFill="1" applyBorder="1" applyAlignment="1" applyProtection="1">
      <alignment vertical="center"/>
    </xf>
    <xf numFmtId="44" fontId="4" fillId="0" borderId="6" xfId="5" applyNumberFormat="1" applyFont="1" applyFill="1" applyBorder="1" applyAlignment="1" applyProtection="1">
      <alignment vertical="center"/>
    </xf>
    <xf numFmtId="44" fontId="2" fillId="0" borderId="9" xfId="5" applyNumberFormat="1" applyFont="1" applyFill="1" applyBorder="1" applyAlignment="1" applyProtection="1">
      <alignment vertical="center"/>
    </xf>
    <xf numFmtId="164" fontId="2" fillId="0" borderId="0" xfId="7" applyNumberFormat="1" applyFont="1" applyFill="1" applyBorder="1" applyAlignment="1" applyProtection="1">
      <alignment vertical="center" wrapText="1"/>
    </xf>
    <xf numFmtId="44" fontId="2" fillId="0" borderId="0" xfId="7" applyNumberFormat="1" applyFont="1" applyFill="1" applyBorder="1" applyAlignment="1" applyProtection="1">
      <alignment vertical="center"/>
    </xf>
    <xf numFmtId="0" fontId="2" fillId="0" borderId="0" xfId="3" applyFont="1" applyAlignment="1">
      <alignment vertical="top" wrapText="1"/>
    </xf>
    <xf numFmtId="0" fontId="4" fillId="0" borderId="13" xfId="3" applyFont="1" applyBorder="1" applyAlignment="1">
      <alignment horizontal="center" vertical="top" wrapText="1"/>
    </xf>
    <xf numFmtId="2" fontId="4" fillId="0" borderId="13" xfId="3" applyNumberFormat="1" applyFont="1" applyBorder="1" applyAlignment="1">
      <alignment horizontal="center" vertical="top"/>
    </xf>
    <xf numFmtId="164" fontId="2" fillId="0" borderId="7" xfId="5" applyNumberFormat="1" applyFont="1" applyFill="1" applyBorder="1" applyAlignment="1" applyProtection="1">
      <alignment vertical="center" wrapText="1"/>
    </xf>
    <xf numFmtId="164" fontId="2" fillId="0" borderId="9" xfId="5" applyNumberFormat="1" applyFont="1" applyFill="1" applyBorder="1" applyAlignment="1" applyProtection="1">
      <alignment vertical="center" wrapText="1"/>
    </xf>
    <xf numFmtId="44" fontId="4" fillId="0" borderId="9" xfId="5" applyNumberFormat="1" applyFont="1" applyFill="1" applyBorder="1" applyAlignment="1" applyProtection="1">
      <alignment vertical="center"/>
    </xf>
    <xf numFmtId="2" fontId="2" fillId="0" borderId="6" xfId="5" applyNumberFormat="1" applyFont="1" applyFill="1" applyBorder="1" applyAlignment="1" applyProtection="1">
      <alignment horizontal="center" vertical="center" wrapText="1"/>
    </xf>
    <xf numFmtId="164" fontId="2" fillId="0" borderId="7" xfId="5" applyNumberFormat="1" applyFont="1" applyFill="1" applyBorder="1" applyAlignment="1" applyProtection="1">
      <alignment vertical="center" wrapText="1"/>
      <protection locked="0"/>
    </xf>
    <xf numFmtId="164" fontId="2" fillId="0" borderId="8" xfId="5" applyNumberFormat="1" applyFont="1" applyFill="1" applyBorder="1" applyAlignment="1" applyProtection="1">
      <alignment vertical="center" wrapText="1"/>
    </xf>
    <xf numFmtId="44" fontId="10" fillId="0" borderId="7" xfId="5" applyNumberFormat="1" applyFont="1" applyFill="1" applyBorder="1" applyAlignment="1" applyProtection="1">
      <alignment vertical="center"/>
    </xf>
    <xf numFmtId="44" fontId="2" fillId="0" borderId="16" xfId="5" applyNumberFormat="1" applyFont="1" applyFill="1" applyBorder="1" applyAlignment="1" applyProtection="1">
      <alignment vertical="center"/>
    </xf>
    <xf numFmtId="44" fontId="4" fillId="0" borderId="16" xfId="5" applyNumberFormat="1" applyFont="1" applyFill="1" applyBorder="1" applyAlignment="1" applyProtection="1">
      <alignment vertical="center"/>
    </xf>
    <xf numFmtId="0" fontId="11" fillId="0" borderId="0" xfId="0" applyFont="1"/>
    <xf numFmtId="0" fontId="8" fillId="0" borderId="0" xfId="3"/>
    <xf numFmtId="164" fontId="2" fillId="0" borderId="16" xfId="5" applyNumberFormat="1" applyFont="1" applyFill="1" applyBorder="1" applyAlignment="1" applyProtection="1">
      <alignment vertical="center" wrapText="1"/>
    </xf>
    <xf numFmtId="0" fontId="4" fillId="0" borderId="0" xfId="0" applyFont="1" applyAlignment="1">
      <alignment vertical="center"/>
    </xf>
    <xf numFmtId="0" fontId="10" fillId="0" borderId="0" xfId="0" applyFont="1" applyAlignment="1">
      <alignment vertical="center"/>
    </xf>
    <xf numFmtId="0" fontId="10" fillId="0" borderId="0" xfId="0" applyFont="1"/>
    <xf numFmtId="43" fontId="2" fillId="0" borderId="0" xfId="0" applyNumberFormat="1" applyFont="1" applyAlignment="1">
      <alignment vertical="center"/>
    </xf>
    <xf numFmtId="164" fontId="2" fillId="0" borderId="9" xfId="5" applyNumberFormat="1" applyFont="1" applyFill="1" applyBorder="1" applyAlignment="1" applyProtection="1">
      <alignment vertical="center" wrapText="1"/>
      <protection locked="0"/>
    </xf>
    <xf numFmtId="164" fontId="2" fillId="0" borderId="8" xfId="1" applyNumberFormat="1" applyFont="1" applyFill="1" applyBorder="1" applyAlignment="1" applyProtection="1">
      <alignment vertical="center" wrapText="1"/>
    </xf>
    <xf numFmtId="0" fontId="0" fillId="0" borderId="28" xfId="0" applyBorder="1"/>
    <xf numFmtId="44" fontId="4" fillId="0" borderId="28" xfId="5" applyNumberFormat="1" applyFont="1" applyFill="1" applyBorder="1" applyAlignment="1" applyProtection="1">
      <alignment vertical="center"/>
    </xf>
    <xf numFmtId="164" fontId="2" fillId="0" borderId="0" xfId="5" applyNumberFormat="1" applyFont="1" applyFill="1" applyBorder="1" applyAlignment="1" applyProtection="1">
      <alignment vertical="center" wrapText="1"/>
    </xf>
    <xf numFmtId="44" fontId="2" fillId="0" borderId="0" xfId="5" applyNumberFormat="1" applyFont="1" applyFill="1" applyBorder="1" applyAlignment="1" applyProtection="1">
      <alignment vertical="center"/>
    </xf>
    <xf numFmtId="44" fontId="4" fillId="0" borderId="0" xfId="5" applyNumberFormat="1" applyFont="1" applyFill="1" applyBorder="1" applyAlignment="1" applyProtection="1">
      <alignment vertical="center"/>
    </xf>
    <xf numFmtId="0" fontId="2" fillId="0" borderId="9" xfId="3" applyFont="1" applyBorder="1" applyAlignment="1">
      <alignment horizontal="center" vertical="center"/>
    </xf>
    <xf numFmtId="0" fontId="2" fillId="0" borderId="7" xfId="3" applyFont="1" applyBorder="1" applyAlignment="1">
      <alignment horizontal="center" vertical="center"/>
    </xf>
    <xf numFmtId="0" fontId="2" fillId="0" borderId="7" xfId="0" applyFont="1" applyBorder="1" applyAlignment="1">
      <alignment horizontal="center" vertical="center"/>
    </xf>
    <xf numFmtId="0" fontId="11" fillId="0" borderId="10" xfId="0" applyFont="1" applyBorder="1" applyAlignment="1">
      <alignment vertical="center"/>
    </xf>
    <xf numFmtId="0" fontId="2" fillId="0" borderId="9" xfId="0" applyFont="1" applyBorder="1" applyAlignment="1">
      <alignment horizontal="center" vertical="center"/>
    </xf>
    <xf numFmtId="2" fontId="2" fillId="0" borderId="0" xfId="3" applyNumberFormat="1" applyFont="1" applyAlignment="1">
      <alignment vertical="top"/>
    </xf>
    <xf numFmtId="0" fontId="2" fillId="0" borderId="0" xfId="3" applyFont="1" applyAlignment="1">
      <alignment horizontal="left" vertical="center" wrapText="1" indent="1"/>
    </xf>
    <xf numFmtId="44" fontId="4" fillId="0" borderId="0" xfId="3" applyNumberFormat="1" applyFont="1" applyAlignment="1">
      <alignment vertical="center"/>
    </xf>
    <xf numFmtId="2" fontId="4" fillId="0" borderId="13" xfId="0" applyNumberFormat="1" applyFont="1" applyBorder="1" applyAlignment="1">
      <alignment horizontal="center" vertical="top"/>
    </xf>
    <xf numFmtId="0" fontId="4" fillId="0" borderId="13" xfId="0" applyFont="1" applyBorder="1" applyAlignment="1">
      <alignment horizontal="center" vertical="top" wrapText="1"/>
    </xf>
    <xf numFmtId="0" fontId="4" fillId="0" borderId="13" xfId="0" applyFont="1" applyBorder="1" applyAlignment="1">
      <alignment horizontal="center" vertical="center"/>
    </xf>
    <xf numFmtId="2" fontId="4" fillId="0" borderId="16" xfId="0" applyNumberFormat="1" applyFont="1" applyBorder="1" applyAlignment="1">
      <alignment vertical="top"/>
    </xf>
    <xf numFmtId="0" fontId="5" fillId="0" borderId="16" xfId="0" applyFont="1" applyBorder="1" applyAlignment="1">
      <alignment horizontal="left" vertical="top" wrapText="1"/>
    </xf>
    <xf numFmtId="0" fontId="2" fillId="0" borderId="16" xfId="0" applyFont="1" applyBorder="1" applyAlignment="1">
      <alignment vertical="center"/>
    </xf>
    <xf numFmtId="0" fontId="2" fillId="0" borderId="9" xfId="0" applyFont="1" applyBorder="1" applyAlignment="1">
      <alignment horizontal="left" vertical="top" wrapText="1"/>
    </xf>
    <xf numFmtId="2" fontId="10" fillId="0" borderId="7" xfId="0" applyNumberFormat="1" applyFont="1" applyBorder="1" applyAlignment="1">
      <alignment vertical="top"/>
    </xf>
    <xf numFmtId="4" fontId="0" fillId="0" borderId="0" xfId="0" applyNumberFormat="1"/>
    <xf numFmtId="4" fontId="12" fillId="0" borderId="15" xfId="0" applyNumberFormat="1" applyFont="1" applyBorder="1" applyAlignment="1">
      <alignment horizontal="center" vertical="center"/>
    </xf>
    <xf numFmtId="4" fontId="0" fillId="0" borderId="13" xfId="0" applyNumberFormat="1" applyBorder="1"/>
    <xf numFmtId="4" fontId="13" fillId="0" borderId="13" xfId="0" applyNumberFormat="1" applyFont="1" applyBorder="1"/>
    <xf numFmtId="4" fontId="9" fillId="0" borderId="13" xfId="0" applyNumberFormat="1" applyFont="1" applyBorder="1"/>
    <xf numFmtId="0" fontId="10" fillId="0" borderId="7" xfId="0" applyFont="1" applyBorder="1" applyAlignment="1">
      <alignment horizontal="left" vertical="top" wrapText="1"/>
    </xf>
    <xf numFmtId="0" fontId="2" fillId="0" borderId="7" xfId="3" applyFont="1" applyBorder="1" applyAlignment="1">
      <alignment vertical="center"/>
    </xf>
    <xf numFmtId="2" fontId="2" fillId="0" borderId="7" xfId="3" applyNumberFormat="1" applyFont="1" applyBorder="1" applyAlignment="1">
      <alignment horizontal="center" vertical="center"/>
    </xf>
    <xf numFmtId="0" fontId="2" fillId="0" borderId="7" xfId="3" applyFont="1" applyBorder="1" applyAlignment="1">
      <alignment vertical="center" wrapText="1"/>
    </xf>
    <xf numFmtId="0" fontId="10" fillId="0" borderId="7" xfId="0" applyFont="1" applyBorder="1" applyAlignment="1">
      <alignment vertical="center"/>
    </xf>
    <xf numFmtId="0" fontId="2" fillId="0" borderId="6" xfId="3" applyFont="1" applyBorder="1" applyAlignment="1">
      <alignment horizontal="center" vertical="center"/>
    </xf>
    <xf numFmtId="4" fontId="0" fillId="0" borderId="0" xfId="0" applyNumberFormat="1" applyAlignment="1">
      <alignment horizontal="center"/>
    </xf>
    <xf numFmtId="44" fontId="2" fillId="0" borderId="7" xfId="16" applyNumberFormat="1" applyFont="1" applyFill="1" applyBorder="1" applyAlignment="1" applyProtection="1">
      <alignment vertical="center"/>
    </xf>
    <xf numFmtId="2" fontId="4" fillId="0" borderId="7" xfId="3" applyNumberFormat="1" applyFont="1" applyBorder="1" applyAlignment="1">
      <alignment vertical="top"/>
    </xf>
    <xf numFmtId="2" fontId="2" fillId="0" borderId="7" xfId="3" applyNumberFormat="1" applyFont="1" applyBorder="1" applyAlignment="1">
      <alignment vertical="top"/>
    </xf>
    <xf numFmtId="164" fontId="10" fillId="0" borderId="7" xfId="5" applyNumberFormat="1" applyFont="1" applyFill="1" applyBorder="1" applyAlignment="1" applyProtection="1">
      <alignment vertical="center" wrapText="1"/>
    </xf>
    <xf numFmtId="0" fontId="7" fillId="0" borderId="6" xfId="0" applyFont="1" applyBorder="1" applyAlignment="1">
      <alignment vertical="center" wrapText="1"/>
    </xf>
    <xf numFmtId="0" fontId="2" fillId="0" borderId="28" xfId="3" applyFont="1" applyBorder="1" applyAlignment="1">
      <alignment vertical="center"/>
    </xf>
    <xf numFmtId="0" fontId="2" fillId="4" borderId="28" xfId="3" applyFont="1" applyFill="1" applyBorder="1" applyAlignment="1">
      <alignment vertical="center"/>
    </xf>
    <xf numFmtId="0" fontId="2" fillId="0" borderId="2" xfId="3" applyFont="1" applyBorder="1" applyAlignment="1">
      <alignment vertical="center"/>
    </xf>
    <xf numFmtId="0" fontId="2" fillId="0" borderId="3" xfId="3" applyFont="1" applyBorder="1" applyAlignment="1">
      <alignment vertical="center"/>
    </xf>
    <xf numFmtId="0" fontId="2" fillId="0" borderId="28" xfId="3" applyFont="1" applyBorder="1" applyAlignment="1">
      <alignment vertical="center" wrapText="1"/>
    </xf>
    <xf numFmtId="0" fontId="2" fillId="0" borderId="1" xfId="3" applyFont="1" applyBorder="1" applyAlignment="1">
      <alignment vertical="center"/>
    </xf>
    <xf numFmtId="164" fontId="2" fillId="0" borderId="28" xfId="3" applyNumberFormat="1" applyFont="1" applyBorder="1" applyAlignment="1">
      <alignment vertical="center"/>
    </xf>
    <xf numFmtId="0" fontId="7" fillId="0" borderId="6" xfId="3" applyFont="1" applyBorder="1" applyAlignment="1">
      <alignment vertical="center" wrapText="1"/>
    </xf>
    <xf numFmtId="0" fontId="2" fillId="0" borderId="7" xfId="3" applyFont="1" applyBorder="1" applyAlignment="1">
      <alignment horizontal="left" vertical="center" wrapText="1" indent="1"/>
    </xf>
    <xf numFmtId="0" fontId="2" fillId="0" borderId="6" xfId="3" applyFont="1" applyBorder="1" applyAlignment="1">
      <alignment vertical="center"/>
    </xf>
    <xf numFmtId="2" fontId="2" fillId="0" borderId="7" xfId="5" applyNumberFormat="1" applyFont="1" applyFill="1" applyBorder="1" applyAlignment="1" applyProtection="1">
      <alignment horizontal="center" vertical="center" wrapText="1"/>
    </xf>
    <xf numFmtId="0" fontId="2" fillId="0" borderId="29" xfId="0" applyFont="1" applyBorder="1" applyAlignment="1">
      <alignment vertical="center"/>
    </xf>
    <xf numFmtId="0" fontId="2" fillId="0" borderId="29" xfId="0" applyFont="1" applyBorder="1" applyAlignment="1">
      <alignment horizontal="left" vertical="top" wrapText="1" indent="1"/>
    </xf>
    <xf numFmtId="164" fontId="2" fillId="0" borderId="29" xfId="5" applyNumberFormat="1" applyFont="1" applyFill="1" applyBorder="1" applyAlignment="1" applyProtection="1">
      <alignment vertical="center" wrapText="1"/>
    </xf>
    <xf numFmtId="165" fontId="2" fillId="0" borderId="7" xfId="5" applyNumberFormat="1" applyFont="1" applyFill="1" applyBorder="1" applyAlignment="1" applyProtection="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3" applyFont="1" applyFill="1" applyBorder="1" applyAlignment="1">
      <alignment horizontal="center" vertical="center" wrapText="1"/>
    </xf>
    <xf numFmtId="0" fontId="3" fillId="2" borderId="2" xfId="3" applyFont="1" applyFill="1" applyBorder="1" applyAlignment="1">
      <alignment horizontal="center" vertical="center"/>
    </xf>
    <xf numFmtId="0" fontId="3" fillId="2" borderId="3" xfId="3" applyFont="1" applyFill="1" applyBorder="1" applyAlignment="1">
      <alignment horizontal="center" vertical="center"/>
    </xf>
    <xf numFmtId="0" fontId="17" fillId="0" borderId="14" xfId="0" applyFont="1" applyBorder="1" applyAlignment="1">
      <alignment horizontal="left"/>
    </xf>
    <xf numFmtId="0" fontId="17" fillId="0" borderId="23" xfId="0" applyFont="1" applyBorder="1" applyAlignment="1">
      <alignment horizontal="left"/>
    </xf>
    <xf numFmtId="0" fontId="17" fillId="0" borderId="24" xfId="0" applyFont="1" applyBorder="1" applyAlignment="1">
      <alignment horizontal="left"/>
    </xf>
    <xf numFmtId="0" fontId="12" fillId="0" borderId="14" xfId="0" applyFont="1" applyBorder="1" applyAlignment="1">
      <alignment horizontal="left"/>
    </xf>
    <xf numFmtId="0" fontId="12" fillId="0" borderId="23" xfId="0" applyFont="1" applyBorder="1" applyAlignment="1">
      <alignment horizontal="left"/>
    </xf>
    <xf numFmtId="0" fontId="12" fillId="0" borderId="24" xfId="0" applyFont="1" applyBorder="1" applyAlignment="1">
      <alignment horizontal="left"/>
    </xf>
    <xf numFmtId="0" fontId="12" fillId="0" borderId="14" xfId="0" applyFont="1" applyBorder="1" applyAlignment="1">
      <alignment horizontal="center"/>
    </xf>
    <xf numFmtId="0" fontId="12" fillId="0" borderId="23" xfId="0" applyFont="1" applyBorder="1" applyAlignment="1">
      <alignment horizontal="center"/>
    </xf>
    <xf numFmtId="0" fontId="15" fillId="3" borderId="17"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2" fillId="0" borderId="24" xfId="0" applyFont="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cellXfs>
  <cellStyles count="19">
    <cellStyle name="Comma" xfId="1" builtinId="3"/>
    <cellStyle name="Comma 2" xfId="5" xr:uid="{C75AE93D-B63A-40F2-9A1E-7362DA764B47}"/>
    <cellStyle name="Comma 2 2" xfId="10" xr:uid="{8BD78A35-05E6-47B4-8FD9-E5C4DDF43798}"/>
    <cellStyle name="Comma 2 3" xfId="16" xr:uid="{07891080-6A66-48D1-A9E9-9C6FC709EDD9}"/>
    <cellStyle name="Comma 3" xfId="4" xr:uid="{43F33BE4-2514-4912-AC8D-33675723C67C}"/>
    <cellStyle name="Comma 3 2" xfId="2" xr:uid="{EA8712D1-28B1-4CC6-928A-27EED7326080}"/>
    <cellStyle name="Comma 3 2 2" xfId="7" xr:uid="{89FA777D-8EC5-43B3-B150-FE822E03ED10}"/>
    <cellStyle name="Comma 3 2 2 2" xfId="12" xr:uid="{551966E3-02CD-4229-A95C-46E573107614}"/>
    <cellStyle name="Comma 3 2 2 3" xfId="18" xr:uid="{4E53D0EB-7880-41BA-BE53-E932A22AFD7F}"/>
    <cellStyle name="Comma 3 2 3" xfId="6" xr:uid="{B1D9D4C0-E311-4C6A-A57E-258C40307430}"/>
    <cellStyle name="Comma 3 2 3 2" xfId="11" xr:uid="{EEC398C5-6C26-4148-B8CB-0A7EBA3FC046}"/>
    <cellStyle name="Comma 3 2 3 3" xfId="17" xr:uid="{13A8E2F5-3DD9-43D7-A7E6-CC8BD5B115A3}"/>
    <cellStyle name="Comma 3 2 4" xfId="8" xr:uid="{96316D4A-3632-481F-91A5-D823D27512C5}"/>
    <cellStyle name="Comma 3 2 5" xfId="14" xr:uid="{C810A822-A33A-4A5F-BA22-B8099AB09F63}"/>
    <cellStyle name="Comma 3 3" xfId="9" xr:uid="{87D6CE96-86F9-4EBB-BE8E-4A7A4C9ED8EA}"/>
    <cellStyle name="Comma 3 4" xfId="15" xr:uid="{6CDAC990-93FC-44E5-B9BA-511A5402A2B1}"/>
    <cellStyle name="Comma 4" xfId="13" xr:uid="{056F813C-6F1E-4600-A392-768718072C55}"/>
    <cellStyle name="Normal" xfId="0" builtinId="0"/>
    <cellStyle name="Normal 2" xfId="3" xr:uid="{DF3D05F4-357C-47CE-A241-14A27A5FC4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21DB-FA9F-4A24-8232-9C417D9D61AC}">
  <sheetPr codeName="Sheet1">
    <pageSetUpPr fitToPage="1"/>
  </sheetPr>
  <dimension ref="B1:V334"/>
  <sheetViews>
    <sheetView view="pageLayout" zoomScaleNormal="130" workbookViewId="0">
      <selection activeCell="C7" sqref="C7"/>
    </sheetView>
  </sheetViews>
  <sheetFormatPr defaultColWidth="8.140625" defaultRowHeight="11.25" x14ac:dyDescent="0.2"/>
  <cols>
    <col min="1" max="1" width="1.5703125" style="1" customWidth="1"/>
    <col min="2" max="2" width="5.28515625" style="2" customWidth="1"/>
    <col min="3" max="3" width="51.28515625" style="1" customWidth="1"/>
    <col min="4" max="4" width="1.5703125" style="1" customWidth="1"/>
    <col min="5" max="6" width="5.28515625" style="1" customWidth="1"/>
    <col min="7" max="7" width="9.42578125" style="3" bestFit="1" customWidth="1"/>
    <col min="8" max="8" width="9.140625" style="3" bestFit="1" customWidth="1"/>
    <col min="9" max="9" width="11.85546875" style="3" bestFit="1" customWidth="1"/>
    <col min="10" max="10" width="1.5703125" style="1" customWidth="1"/>
    <col min="11" max="22" width="8.140625" style="4"/>
    <col min="23" max="256" width="8.140625" style="1"/>
    <col min="257" max="257" width="1.5703125" style="1" customWidth="1"/>
    <col min="258" max="258" width="5.28515625" style="1" customWidth="1"/>
    <col min="259" max="259" width="51.28515625" style="1" customWidth="1"/>
    <col min="260" max="260" width="1.5703125" style="1" customWidth="1"/>
    <col min="261" max="262" width="5.28515625" style="1" customWidth="1"/>
    <col min="263" max="263" width="9.42578125" style="1" bestFit="1" customWidth="1"/>
    <col min="264" max="264" width="9.140625" style="1" bestFit="1" customWidth="1"/>
    <col min="265" max="265" width="11.85546875" style="1" bestFit="1" customWidth="1"/>
    <col min="266" max="266" width="1.5703125" style="1" customWidth="1"/>
    <col min="267" max="512" width="8.140625" style="1"/>
    <col min="513" max="513" width="1.5703125" style="1" customWidth="1"/>
    <col min="514" max="514" width="5.28515625" style="1" customWidth="1"/>
    <col min="515" max="515" width="51.28515625" style="1" customWidth="1"/>
    <col min="516" max="516" width="1.5703125" style="1" customWidth="1"/>
    <col min="517" max="518" width="5.28515625" style="1" customWidth="1"/>
    <col min="519" max="519" width="9.42578125" style="1" bestFit="1" customWidth="1"/>
    <col min="520" max="520" width="9.140625" style="1" bestFit="1" customWidth="1"/>
    <col min="521" max="521" width="11.85546875" style="1" bestFit="1" customWidth="1"/>
    <col min="522" max="522" width="1.5703125" style="1" customWidth="1"/>
    <col min="523" max="768" width="8.140625" style="1"/>
    <col min="769" max="769" width="1.5703125" style="1" customWidth="1"/>
    <col min="770" max="770" width="5.28515625" style="1" customWidth="1"/>
    <col min="771" max="771" width="51.28515625" style="1" customWidth="1"/>
    <col min="772" max="772" width="1.5703125" style="1" customWidth="1"/>
    <col min="773" max="774" width="5.28515625" style="1" customWidth="1"/>
    <col min="775" max="775" width="9.42578125" style="1" bestFit="1" customWidth="1"/>
    <col min="776" max="776" width="9.140625" style="1" bestFit="1" customWidth="1"/>
    <col min="777" max="777" width="11.85546875" style="1" bestFit="1" customWidth="1"/>
    <col min="778" max="778" width="1.5703125" style="1" customWidth="1"/>
    <col min="779" max="1024" width="8.140625" style="1"/>
    <col min="1025" max="1025" width="1.5703125" style="1" customWidth="1"/>
    <col min="1026" max="1026" width="5.28515625" style="1" customWidth="1"/>
    <col min="1027" max="1027" width="51.28515625" style="1" customWidth="1"/>
    <col min="1028" max="1028" width="1.5703125" style="1" customWidth="1"/>
    <col min="1029" max="1030" width="5.28515625" style="1" customWidth="1"/>
    <col min="1031" max="1031" width="9.42578125" style="1" bestFit="1" customWidth="1"/>
    <col min="1032" max="1032" width="9.140625" style="1" bestFit="1" customWidth="1"/>
    <col min="1033" max="1033" width="11.85546875" style="1" bestFit="1" customWidth="1"/>
    <col min="1034" max="1034" width="1.5703125" style="1" customWidth="1"/>
    <col min="1035" max="1280" width="8.140625" style="1"/>
    <col min="1281" max="1281" width="1.5703125" style="1" customWidth="1"/>
    <col min="1282" max="1282" width="5.28515625" style="1" customWidth="1"/>
    <col min="1283" max="1283" width="51.28515625" style="1" customWidth="1"/>
    <col min="1284" max="1284" width="1.5703125" style="1" customWidth="1"/>
    <col min="1285" max="1286" width="5.28515625" style="1" customWidth="1"/>
    <col min="1287" max="1287" width="9.42578125" style="1" bestFit="1" customWidth="1"/>
    <col min="1288" max="1288" width="9.140625" style="1" bestFit="1" customWidth="1"/>
    <col min="1289" max="1289" width="11.85546875" style="1" bestFit="1" customWidth="1"/>
    <col min="1290" max="1290" width="1.5703125" style="1" customWidth="1"/>
    <col min="1291" max="1536" width="8.140625" style="1"/>
    <col min="1537" max="1537" width="1.5703125" style="1" customWidth="1"/>
    <col min="1538" max="1538" width="5.28515625" style="1" customWidth="1"/>
    <col min="1539" max="1539" width="51.28515625" style="1" customWidth="1"/>
    <col min="1540" max="1540" width="1.5703125" style="1" customWidth="1"/>
    <col min="1541" max="1542" width="5.28515625" style="1" customWidth="1"/>
    <col min="1543" max="1543" width="9.42578125" style="1" bestFit="1" customWidth="1"/>
    <col min="1544" max="1544" width="9.140625" style="1" bestFit="1" customWidth="1"/>
    <col min="1545" max="1545" width="11.85546875" style="1" bestFit="1" customWidth="1"/>
    <col min="1546" max="1546" width="1.5703125" style="1" customWidth="1"/>
    <col min="1547" max="1792" width="8.140625" style="1"/>
    <col min="1793" max="1793" width="1.5703125" style="1" customWidth="1"/>
    <col min="1794" max="1794" width="5.28515625" style="1" customWidth="1"/>
    <col min="1795" max="1795" width="51.28515625" style="1" customWidth="1"/>
    <col min="1796" max="1796" width="1.5703125" style="1" customWidth="1"/>
    <col min="1797" max="1798" width="5.28515625" style="1" customWidth="1"/>
    <col min="1799" max="1799" width="9.42578125" style="1" bestFit="1" customWidth="1"/>
    <col min="1800" max="1800" width="9.140625" style="1" bestFit="1" customWidth="1"/>
    <col min="1801" max="1801" width="11.85546875" style="1" bestFit="1" customWidth="1"/>
    <col min="1802" max="1802" width="1.5703125" style="1" customWidth="1"/>
    <col min="1803" max="2048" width="8.140625" style="1"/>
    <col min="2049" max="2049" width="1.5703125" style="1" customWidth="1"/>
    <col min="2050" max="2050" width="5.28515625" style="1" customWidth="1"/>
    <col min="2051" max="2051" width="51.28515625" style="1" customWidth="1"/>
    <col min="2052" max="2052" width="1.5703125" style="1" customWidth="1"/>
    <col min="2053" max="2054" width="5.28515625" style="1" customWidth="1"/>
    <col min="2055" max="2055" width="9.42578125" style="1" bestFit="1" customWidth="1"/>
    <col min="2056" max="2056" width="9.140625" style="1" bestFit="1" customWidth="1"/>
    <col min="2057" max="2057" width="11.85546875" style="1" bestFit="1" customWidth="1"/>
    <col min="2058" max="2058" width="1.5703125" style="1" customWidth="1"/>
    <col min="2059" max="2304" width="8.140625" style="1"/>
    <col min="2305" max="2305" width="1.5703125" style="1" customWidth="1"/>
    <col min="2306" max="2306" width="5.28515625" style="1" customWidth="1"/>
    <col min="2307" max="2307" width="51.28515625" style="1" customWidth="1"/>
    <col min="2308" max="2308" width="1.5703125" style="1" customWidth="1"/>
    <col min="2309" max="2310" width="5.28515625" style="1" customWidth="1"/>
    <col min="2311" max="2311" width="9.42578125" style="1" bestFit="1" customWidth="1"/>
    <col min="2312" max="2312" width="9.140625" style="1" bestFit="1" customWidth="1"/>
    <col min="2313" max="2313" width="11.85546875" style="1" bestFit="1" customWidth="1"/>
    <col min="2314" max="2314" width="1.5703125" style="1" customWidth="1"/>
    <col min="2315" max="2560" width="8.140625" style="1"/>
    <col min="2561" max="2561" width="1.5703125" style="1" customWidth="1"/>
    <col min="2562" max="2562" width="5.28515625" style="1" customWidth="1"/>
    <col min="2563" max="2563" width="51.28515625" style="1" customWidth="1"/>
    <col min="2564" max="2564" width="1.5703125" style="1" customWidth="1"/>
    <col min="2565" max="2566" width="5.28515625" style="1" customWidth="1"/>
    <col min="2567" max="2567" width="9.42578125" style="1" bestFit="1" customWidth="1"/>
    <col min="2568" max="2568" width="9.140625" style="1" bestFit="1" customWidth="1"/>
    <col min="2569" max="2569" width="11.85546875" style="1" bestFit="1" customWidth="1"/>
    <col min="2570" max="2570" width="1.5703125" style="1" customWidth="1"/>
    <col min="2571" max="2816" width="8.140625" style="1"/>
    <col min="2817" max="2817" width="1.5703125" style="1" customWidth="1"/>
    <col min="2818" max="2818" width="5.28515625" style="1" customWidth="1"/>
    <col min="2819" max="2819" width="51.28515625" style="1" customWidth="1"/>
    <col min="2820" max="2820" width="1.5703125" style="1" customWidth="1"/>
    <col min="2821" max="2822" width="5.28515625" style="1" customWidth="1"/>
    <col min="2823" max="2823" width="9.42578125" style="1" bestFit="1" customWidth="1"/>
    <col min="2824" max="2824" width="9.140625" style="1" bestFit="1" customWidth="1"/>
    <col min="2825" max="2825" width="11.85546875" style="1" bestFit="1" customWidth="1"/>
    <col min="2826" max="2826" width="1.5703125" style="1" customWidth="1"/>
    <col min="2827" max="3072" width="8.140625" style="1"/>
    <col min="3073" max="3073" width="1.5703125" style="1" customWidth="1"/>
    <col min="3074" max="3074" width="5.28515625" style="1" customWidth="1"/>
    <col min="3075" max="3075" width="51.28515625" style="1" customWidth="1"/>
    <col min="3076" max="3076" width="1.5703125" style="1" customWidth="1"/>
    <col min="3077" max="3078" width="5.28515625" style="1" customWidth="1"/>
    <col min="3079" max="3079" width="9.42578125" style="1" bestFit="1" customWidth="1"/>
    <col min="3080" max="3080" width="9.140625" style="1" bestFit="1" customWidth="1"/>
    <col min="3081" max="3081" width="11.85546875" style="1" bestFit="1" customWidth="1"/>
    <col min="3082" max="3082" width="1.5703125" style="1" customWidth="1"/>
    <col min="3083" max="3328" width="8.140625" style="1"/>
    <col min="3329" max="3329" width="1.5703125" style="1" customWidth="1"/>
    <col min="3330" max="3330" width="5.28515625" style="1" customWidth="1"/>
    <col min="3331" max="3331" width="51.28515625" style="1" customWidth="1"/>
    <col min="3332" max="3332" width="1.5703125" style="1" customWidth="1"/>
    <col min="3333" max="3334" width="5.28515625" style="1" customWidth="1"/>
    <col min="3335" max="3335" width="9.42578125" style="1" bestFit="1" customWidth="1"/>
    <col min="3336" max="3336" width="9.140625" style="1" bestFit="1" customWidth="1"/>
    <col min="3337" max="3337" width="11.85546875" style="1" bestFit="1" customWidth="1"/>
    <col min="3338" max="3338" width="1.5703125" style="1" customWidth="1"/>
    <col min="3339" max="3584" width="8.140625" style="1"/>
    <col min="3585" max="3585" width="1.5703125" style="1" customWidth="1"/>
    <col min="3586" max="3586" width="5.28515625" style="1" customWidth="1"/>
    <col min="3587" max="3587" width="51.28515625" style="1" customWidth="1"/>
    <col min="3588" max="3588" width="1.5703125" style="1" customWidth="1"/>
    <col min="3589" max="3590" width="5.28515625" style="1" customWidth="1"/>
    <col min="3591" max="3591" width="9.42578125" style="1" bestFit="1" customWidth="1"/>
    <col min="3592" max="3592" width="9.140625" style="1" bestFit="1" customWidth="1"/>
    <col min="3593" max="3593" width="11.85546875" style="1" bestFit="1" customWidth="1"/>
    <col min="3594" max="3594" width="1.5703125" style="1" customWidth="1"/>
    <col min="3595" max="3840" width="8.140625" style="1"/>
    <col min="3841" max="3841" width="1.5703125" style="1" customWidth="1"/>
    <col min="3842" max="3842" width="5.28515625" style="1" customWidth="1"/>
    <col min="3843" max="3843" width="51.28515625" style="1" customWidth="1"/>
    <col min="3844" max="3844" width="1.5703125" style="1" customWidth="1"/>
    <col min="3845" max="3846" width="5.28515625" style="1" customWidth="1"/>
    <col min="3847" max="3847" width="9.42578125" style="1" bestFit="1" customWidth="1"/>
    <col min="3848" max="3848" width="9.140625" style="1" bestFit="1" customWidth="1"/>
    <col min="3849" max="3849" width="11.85546875" style="1" bestFit="1" customWidth="1"/>
    <col min="3850" max="3850" width="1.5703125" style="1" customWidth="1"/>
    <col min="3851" max="4096" width="8.140625" style="1"/>
    <col min="4097" max="4097" width="1.5703125" style="1" customWidth="1"/>
    <col min="4098" max="4098" width="5.28515625" style="1" customWidth="1"/>
    <col min="4099" max="4099" width="51.28515625" style="1" customWidth="1"/>
    <col min="4100" max="4100" width="1.5703125" style="1" customWidth="1"/>
    <col min="4101" max="4102" width="5.28515625" style="1" customWidth="1"/>
    <col min="4103" max="4103" width="9.42578125" style="1" bestFit="1" customWidth="1"/>
    <col min="4104" max="4104" width="9.140625" style="1" bestFit="1" customWidth="1"/>
    <col min="4105" max="4105" width="11.85546875" style="1" bestFit="1" customWidth="1"/>
    <col min="4106" max="4106" width="1.5703125" style="1" customWidth="1"/>
    <col min="4107" max="4352" width="8.140625" style="1"/>
    <col min="4353" max="4353" width="1.5703125" style="1" customWidth="1"/>
    <col min="4354" max="4354" width="5.28515625" style="1" customWidth="1"/>
    <col min="4355" max="4355" width="51.28515625" style="1" customWidth="1"/>
    <col min="4356" max="4356" width="1.5703125" style="1" customWidth="1"/>
    <col min="4357" max="4358" width="5.28515625" style="1" customWidth="1"/>
    <col min="4359" max="4359" width="9.42578125" style="1" bestFit="1" customWidth="1"/>
    <col min="4360" max="4360" width="9.140625" style="1" bestFit="1" customWidth="1"/>
    <col min="4361" max="4361" width="11.85546875" style="1" bestFit="1" customWidth="1"/>
    <col min="4362" max="4362" width="1.5703125" style="1" customWidth="1"/>
    <col min="4363" max="4608" width="8.140625" style="1"/>
    <col min="4609" max="4609" width="1.5703125" style="1" customWidth="1"/>
    <col min="4610" max="4610" width="5.28515625" style="1" customWidth="1"/>
    <col min="4611" max="4611" width="51.28515625" style="1" customWidth="1"/>
    <col min="4612" max="4612" width="1.5703125" style="1" customWidth="1"/>
    <col min="4613" max="4614" width="5.28515625" style="1" customWidth="1"/>
    <col min="4615" max="4615" width="9.42578125" style="1" bestFit="1" customWidth="1"/>
    <col min="4616" max="4616" width="9.140625" style="1" bestFit="1" customWidth="1"/>
    <col min="4617" max="4617" width="11.85546875" style="1" bestFit="1" customWidth="1"/>
    <col min="4618" max="4618" width="1.5703125" style="1" customWidth="1"/>
    <col min="4619" max="4864" width="8.140625" style="1"/>
    <col min="4865" max="4865" width="1.5703125" style="1" customWidth="1"/>
    <col min="4866" max="4866" width="5.28515625" style="1" customWidth="1"/>
    <col min="4867" max="4867" width="51.28515625" style="1" customWidth="1"/>
    <col min="4868" max="4868" width="1.5703125" style="1" customWidth="1"/>
    <col min="4869" max="4870" width="5.28515625" style="1" customWidth="1"/>
    <col min="4871" max="4871" width="9.42578125" style="1" bestFit="1" customWidth="1"/>
    <col min="4872" max="4872" width="9.140625" style="1" bestFit="1" customWidth="1"/>
    <col min="4873" max="4873" width="11.85546875" style="1" bestFit="1" customWidth="1"/>
    <col min="4874" max="4874" width="1.5703125" style="1" customWidth="1"/>
    <col min="4875" max="5120" width="8.140625" style="1"/>
    <col min="5121" max="5121" width="1.5703125" style="1" customWidth="1"/>
    <col min="5122" max="5122" width="5.28515625" style="1" customWidth="1"/>
    <col min="5123" max="5123" width="51.28515625" style="1" customWidth="1"/>
    <col min="5124" max="5124" width="1.5703125" style="1" customWidth="1"/>
    <col min="5125" max="5126" width="5.28515625" style="1" customWidth="1"/>
    <col min="5127" max="5127" width="9.42578125" style="1" bestFit="1" customWidth="1"/>
    <col min="5128" max="5128" width="9.140625" style="1" bestFit="1" customWidth="1"/>
    <col min="5129" max="5129" width="11.85546875" style="1" bestFit="1" customWidth="1"/>
    <col min="5130" max="5130" width="1.5703125" style="1" customWidth="1"/>
    <col min="5131" max="5376" width="8.140625" style="1"/>
    <col min="5377" max="5377" width="1.5703125" style="1" customWidth="1"/>
    <col min="5378" max="5378" width="5.28515625" style="1" customWidth="1"/>
    <col min="5379" max="5379" width="51.28515625" style="1" customWidth="1"/>
    <col min="5380" max="5380" width="1.5703125" style="1" customWidth="1"/>
    <col min="5381" max="5382" width="5.28515625" style="1" customWidth="1"/>
    <col min="5383" max="5383" width="9.42578125" style="1" bestFit="1" customWidth="1"/>
    <col min="5384" max="5384" width="9.140625" style="1" bestFit="1" customWidth="1"/>
    <col min="5385" max="5385" width="11.85546875" style="1" bestFit="1" customWidth="1"/>
    <col min="5386" max="5386" width="1.5703125" style="1" customWidth="1"/>
    <col min="5387" max="5632" width="8.140625" style="1"/>
    <col min="5633" max="5633" width="1.5703125" style="1" customWidth="1"/>
    <col min="5634" max="5634" width="5.28515625" style="1" customWidth="1"/>
    <col min="5635" max="5635" width="51.28515625" style="1" customWidth="1"/>
    <col min="5636" max="5636" width="1.5703125" style="1" customWidth="1"/>
    <col min="5637" max="5638" width="5.28515625" style="1" customWidth="1"/>
    <col min="5639" max="5639" width="9.42578125" style="1" bestFit="1" customWidth="1"/>
    <col min="5640" max="5640" width="9.140625" style="1" bestFit="1" customWidth="1"/>
    <col min="5641" max="5641" width="11.85546875" style="1" bestFit="1" customWidth="1"/>
    <col min="5642" max="5642" width="1.5703125" style="1" customWidth="1"/>
    <col min="5643" max="5888" width="8.140625" style="1"/>
    <col min="5889" max="5889" width="1.5703125" style="1" customWidth="1"/>
    <col min="5890" max="5890" width="5.28515625" style="1" customWidth="1"/>
    <col min="5891" max="5891" width="51.28515625" style="1" customWidth="1"/>
    <col min="5892" max="5892" width="1.5703125" style="1" customWidth="1"/>
    <col min="5893" max="5894" width="5.28515625" style="1" customWidth="1"/>
    <col min="5895" max="5895" width="9.42578125" style="1" bestFit="1" customWidth="1"/>
    <col min="5896" max="5896" width="9.140625" style="1" bestFit="1" customWidth="1"/>
    <col min="5897" max="5897" width="11.85546875" style="1" bestFit="1" customWidth="1"/>
    <col min="5898" max="5898" width="1.5703125" style="1" customWidth="1"/>
    <col min="5899" max="6144" width="8.140625" style="1"/>
    <col min="6145" max="6145" width="1.5703125" style="1" customWidth="1"/>
    <col min="6146" max="6146" width="5.28515625" style="1" customWidth="1"/>
    <col min="6147" max="6147" width="51.28515625" style="1" customWidth="1"/>
    <col min="6148" max="6148" width="1.5703125" style="1" customWidth="1"/>
    <col min="6149" max="6150" width="5.28515625" style="1" customWidth="1"/>
    <col min="6151" max="6151" width="9.42578125" style="1" bestFit="1" customWidth="1"/>
    <col min="6152" max="6152" width="9.140625" style="1" bestFit="1" customWidth="1"/>
    <col min="6153" max="6153" width="11.85546875" style="1" bestFit="1" customWidth="1"/>
    <col min="6154" max="6154" width="1.5703125" style="1" customWidth="1"/>
    <col min="6155" max="6400" width="8.140625" style="1"/>
    <col min="6401" max="6401" width="1.5703125" style="1" customWidth="1"/>
    <col min="6402" max="6402" width="5.28515625" style="1" customWidth="1"/>
    <col min="6403" max="6403" width="51.28515625" style="1" customWidth="1"/>
    <col min="6404" max="6404" width="1.5703125" style="1" customWidth="1"/>
    <col min="6405" max="6406" width="5.28515625" style="1" customWidth="1"/>
    <col min="6407" max="6407" width="9.42578125" style="1" bestFit="1" customWidth="1"/>
    <col min="6408" max="6408" width="9.140625" style="1" bestFit="1" customWidth="1"/>
    <col min="6409" max="6409" width="11.85546875" style="1" bestFit="1" customWidth="1"/>
    <col min="6410" max="6410" width="1.5703125" style="1" customWidth="1"/>
    <col min="6411" max="6656" width="8.140625" style="1"/>
    <col min="6657" max="6657" width="1.5703125" style="1" customWidth="1"/>
    <col min="6658" max="6658" width="5.28515625" style="1" customWidth="1"/>
    <col min="6659" max="6659" width="51.28515625" style="1" customWidth="1"/>
    <col min="6660" max="6660" width="1.5703125" style="1" customWidth="1"/>
    <col min="6661" max="6662" width="5.28515625" style="1" customWidth="1"/>
    <col min="6663" max="6663" width="9.42578125" style="1" bestFit="1" customWidth="1"/>
    <col min="6664" max="6664" width="9.140625" style="1" bestFit="1" customWidth="1"/>
    <col min="6665" max="6665" width="11.85546875" style="1" bestFit="1" customWidth="1"/>
    <col min="6666" max="6666" width="1.5703125" style="1" customWidth="1"/>
    <col min="6667" max="6912" width="8.140625" style="1"/>
    <col min="6913" max="6913" width="1.5703125" style="1" customWidth="1"/>
    <col min="6914" max="6914" width="5.28515625" style="1" customWidth="1"/>
    <col min="6915" max="6915" width="51.28515625" style="1" customWidth="1"/>
    <col min="6916" max="6916" width="1.5703125" style="1" customWidth="1"/>
    <col min="6917" max="6918" width="5.28515625" style="1" customWidth="1"/>
    <col min="6919" max="6919" width="9.42578125" style="1" bestFit="1" customWidth="1"/>
    <col min="6920" max="6920" width="9.140625" style="1" bestFit="1" customWidth="1"/>
    <col min="6921" max="6921" width="11.85546875" style="1" bestFit="1" customWidth="1"/>
    <col min="6922" max="6922" width="1.5703125" style="1" customWidth="1"/>
    <col min="6923" max="7168" width="8.140625" style="1"/>
    <col min="7169" max="7169" width="1.5703125" style="1" customWidth="1"/>
    <col min="7170" max="7170" width="5.28515625" style="1" customWidth="1"/>
    <col min="7171" max="7171" width="51.28515625" style="1" customWidth="1"/>
    <col min="7172" max="7172" width="1.5703125" style="1" customWidth="1"/>
    <col min="7173" max="7174" width="5.28515625" style="1" customWidth="1"/>
    <col min="7175" max="7175" width="9.42578125" style="1" bestFit="1" customWidth="1"/>
    <col min="7176" max="7176" width="9.140625" style="1" bestFit="1" customWidth="1"/>
    <col min="7177" max="7177" width="11.85546875" style="1" bestFit="1" customWidth="1"/>
    <col min="7178" max="7178" width="1.5703125" style="1" customWidth="1"/>
    <col min="7179" max="7424" width="8.140625" style="1"/>
    <col min="7425" max="7425" width="1.5703125" style="1" customWidth="1"/>
    <col min="7426" max="7426" width="5.28515625" style="1" customWidth="1"/>
    <col min="7427" max="7427" width="51.28515625" style="1" customWidth="1"/>
    <col min="7428" max="7428" width="1.5703125" style="1" customWidth="1"/>
    <col min="7429" max="7430" width="5.28515625" style="1" customWidth="1"/>
    <col min="7431" max="7431" width="9.42578125" style="1" bestFit="1" customWidth="1"/>
    <col min="7432" max="7432" width="9.140625" style="1" bestFit="1" customWidth="1"/>
    <col min="7433" max="7433" width="11.85546875" style="1" bestFit="1" customWidth="1"/>
    <col min="7434" max="7434" width="1.5703125" style="1" customWidth="1"/>
    <col min="7435" max="7680" width="8.140625" style="1"/>
    <col min="7681" max="7681" width="1.5703125" style="1" customWidth="1"/>
    <col min="7682" max="7682" width="5.28515625" style="1" customWidth="1"/>
    <col min="7683" max="7683" width="51.28515625" style="1" customWidth="1"/>
    <col min="7684" max="7684" width="1.5703125" style="1" customWidth="1"/>
    <col min="7685" max="7686" width="5.28515625" style="1" customWidth="1"/>
    <col min="7687" max="7687" width="9.42578125" style="1" bestFit="1" customWidth="1"/>
    <col min="7688" max="7688" width="9.140625" style="1" bestFit="1" customWidth="1"/>
    <col min="7689" max="7689" width="11.85546875" style="1" bestFit="1" customWidth="1"/>
    <col min="7690" max="7690" width="1.5703125" style="1" customWidth="1"/>
    <col min="7691" max="7936" width="8.140625" style="1"/>
    <col min="7937" max="7937" width="1.5703125" style="1" customWidth="1"/>
    <col min="7938" max="7938" width="5.28515625" style="1" customWidth="1"/>
    <col min="7939" max="7939" width="51.28515625" style="1" customWidth="1"/>
    <col min="7940" max="7940" width="1.5703125" style="1" customWidth="1"/>
    <col min="7941" max="7942" width="5.28515625" style="1" customWidth="1"/>
    <col min="7943" max="7943" width="9.42578125" style="1" bestFit="1" customWidth="1"/>
    <col min="7944" max="7944" width="9.140625" style="1" bestFit="1" customWidth="1"/>
    <col min="7945" max="7945" width="11.85546875" style="1" bestFit="1" customWidth="1"/>
    <col min="7946" max="7946" width="1.5703125" style="1" customWidth="1"/>
    <col min="7947" max="8192" width="8.140625" style="1"/>
    <col min="8193" max="8193" width="1.5703125" style="1" customWidth="1"/>
    <col min="8194" max="8194" width="5.28515625" style="1" customWidth="1"/>
    <col min="8195" max="8195" width="51.28515625" style="1" customWidth="1"/>
    <col min="8196" max="8196" width="1.5703125" style="1" customWidth="1"/>
    <col min="8197" max="8198" width="5.28515625" style="1" customWidth="1"/>
    <col min="8199" max="8199" width="9.42578125" style="1" bestFit="1" customWidth="1"/>
    <col min="8200" max="8200" width="9.140625" style="1" bestFit="1" customWidth="1"/>
    <col min="8201" max="8201" width="11.85546875" style="1" bestFit="1" customWidth="1"/>
    <col min="8202" max="8202" width="1.5703125" style="1" customWidth="1"/>
    <col min="8203" max="8448" width="8.140625" style="1"/>
    <col min="8449" max="8449" width="1.5703125" style="1" customWidth="1"/>
    <col min="8450" max="8450" width="5.28515625" style="1" customWidth="1"/>
    <col min="8451" max="8451" width="51.28515625" style="1" customWidth="1"/>
    <col min="8452" max="8452" width="1.5703125" style="1" customWidth="1"/>
    <col min="8453" max="8454" width="5.28515625" style="1" customWidth="1"/>
    <col min="8455" max="8455" width="9.42578125" style="1" bestFit="1" customWidth="1"/>
    <col min="8456" max="8456" width="9.140625" style="1" bestFit="1" customWidth="1"/>
    <col min="8457" max="8457" width="11.85546875" style="1" bestFit="1" customWidth="1"/>
    <col min="8458" max="8458" width="1.5703125" style="1" customWidth="1"/>
    <col min="8459" max="8704" width="8.140625" style="1"/>
    <col min="8705" max="8705" width="1.5703125" style="1" customWidth="1"/>
    <col min="8706" max="8706" width="5.28515625" style="1" customWidth="1"/>
    <col min="8707" max="8707" width="51.28515625" style="1" customWidth="1"/>
    <col min="8708" max="8708" width="1.5703125" style="1" customWidth="1"/>
    <col min="8709" max="8710" width="5.28515625" style="1" customWidth="1"/>
    <col min="8711" max="8711" width="9.42578125" style="1" bestFit="1" customWidth="1"/>
    <col min="8712" max="8712" width="9.140625" style="1" bestFit="1" customWidth="1"/>
    <col min="8713" max="8713" width="11.85546875" style="1" bestFit="1" customWidth="1"/>
    <col min="8714" max="8714" width="1.5703125" style="1" customWidth="1"/>
    <col min="8715" max="8960" width="8.140625" style="1"/>
    <col min="8961" max="8961" width="1.5703125" style="1" customWidth="1"/>
    <col min="8962" max="8962" width="5.28515625" style="1" customWidth="1"/>
    <col min="8963" max="8963" width="51.28515625" style="1" customWidth="1"/>
    <col min="8964" max="8964" width="1.5703125" style="1" customWidth="1"/>
    <col min="8965" max="8966" width="5.28515625" style="1" customWidth="1"/>
    <col min="8967" max="8967" width="9.42578125" style="1" bestFit="1" customWidth="1"/>
    <col min="8968" max="8968" width="9.140625" style="1" bestFit="1" customWidth="1"/>
    <col min="8969" max="8969" width="11.85546875" style="1" bestFit="1" customWidth="1"/>
    <col min="8970" max="8970" width="1.5703125" style="1" customWidth="1"/>
    <col min="8971" max="9216" width="8.140625" style="1"/>
    <col min="9217" max="9217" width="1.5703125" style="1" customWidth="1"/>
    <col min="9218" max="9218" width="5.28515625" style="1" customWidth="1"/>
    <col min="9219" max="9219" width="51.28515625" style="1" customWidth="1"/>
    <col min="9220" max="9220" width="1.5703125" style="1" customWidth="1"/>
    <col min="9221" max="9222" width="5.28515625" style="1" customWidth="1"/>
    <col min="9223" max="9223" width="9.42578125" style="1" bestFit="1" customWidth="1"/>
    <col min="9224" max="9224" width="9.140625" style="1" bestFit="1" customWidth="1"/>
    <col min="9225" max="9225" width="11.85546875" style="1" bestFit="1" customWidth="1"/>
    <col min="9226" max="9226" width="1.5703125" style="1" customWidth="1"/>
    <col min="9227" max="9472" width="8.140625" style="1"/>
    <col min="9473" max="9473" width="1.5703125" style="1" customWidth="1"/>
    <col min="9474" max="9474" width="5.28515625" style="1" customWidth="1"/>
    <col min="9475" max="9475" width="51.28515625" style="1" customWidth="1"/>
    <col min="9476" max="9476" width="1.5703125" style="1" customWidth="1"/>
    <col min="9477" max="9478" width="5.28515625" style="1" customWidth="1"/>
    <col min="9479" max="9479" width="9.42578125" style="1" bestFit="1" customWidth="1"/>
    <col min="9480" max="9480" width="9.140625" style="1" bestFit="1" customWidth="1"/>
    <col min="9481" max="9481" width="11.85546875" style="1" bestFit="1" customWidth="1"/>
    <col min="9482" max="9482" width="1.5703125" style="1" customWidth="1"/>
    <col min="9483" max="9728" width="8.140625" style="1"/>
    <col min="9729" max="9729" width="1.5703125" style="1" customWidth="1"/>
    <col min="9730" max="9730" width="5.28515625" style="1" customWidth="1"/>
    <col min="9731" max="9731" width="51.28515625" style="1" customWidth="1"/>
    <col min="9732" max="9732" width="1.5703125" style="1" customWidth="1"/>
    <col min="9733" max="9734" width="5.28515625" style="1" customWidth="1"/>
    <col min="9735" max="9735" width="9.42578125" style="1" bestFit="1" customWidth="1"/>
    <col min="9736" max="9736" width="9.140625" style="1" bestFit="1" customWidth="1"/>
    <col min="9737" max="9737" width="11.85546875" style="1" bestFit="1" customWidth="1"/>
    <col min="9738" max="9738" width="1.5703125" style="1" customWidth="1"/>
    <col min="9739" max="9984" width="8.140625" style="1"/>
    <col min="9985" max="9985" width="1.5703125" style="1" customWidth="1"/>
    <col min="9986" max="9986" width="5.28515625" style="1" customWidth="1"/>
    <col min="9987" max="9987" width="51.28515625" style="1" customWidth="1"/>
    <col min="9988" max="9988" width="1.5703125" style="1" customWidth="1"/>
    <col min="9989" max="9990" width="5.28515625" style="1" customWidth="1"/>
    <col min="9991" max="9991" width="9.42578125" style="1" bestFit="1" customWidth="1"/>
    <col min="9992" max="9992" width="9.140625" style="1" bestFit="1" customWidth="1"/>
    <col min="9993" max="9993" width="11.85546875" style="1" bestFit="1" customWidth="1"/>
    <col min="9994" max="9994" width="1.5703125" style="1" customWidth="1"/>
    <col min="9995" max="10240" width="8.140625" style="1"/>
    <col min="10241" max="10241" width="1.5703125" style="1" customWidth="1"/>
    <col min="10242" max="10242" width="5.28515625" style="1" customWidth="1"/>
    <col min="10243" max="10243" width="51.28515625" style="1" customWidth="1"/>
    <col min="10244" max="10244" width="1.5703125" style="1" customWidth="1"/>
    <col min="10245" max="10246" width="5.28515625" style="1" customWidth="1"/>
    <col min="10247" max="10247" width="9.42578125" style="1" bestFit="1" customWidth="1"/>
    <col min="10248" max="10248" width="9.140625" style="1" bestFit="1" customWidth="1"/>
    <col min="10249" max="10249" width="11.85546875" style="1" bestFit="1" customWidth="1"/>
    <col min="10250" max="10250" width="1.5703125" style="1" customWidth="1"/>
    <col min="10251" max="10496" width="8.140625" style="1"/>
    <col min="10497" max="10497" width="1.5703125" style="1" customWidth="1"/>
    <col min="10498" max="10498" width="5.28515625" style="1" customWidth="1"/>
    <col min="10499" max="10499" width="51.28515625" style="1" customWidth="1"/>
    <col min="10500" max="10500" width="1.5703125" style="1" customWidth="1"/>
    <col min="10501" max="10502" width="5.28515625" style="1" customWidth="1"/>
    <col min="10503" max="10503" width="9.42578125" style="1" bestFit="1" customWidth="1"/>
    <col min="10504" max="10504" width="9.140625" style="1" bestFit="1" customWidth="1"/>
    <col min="10505" max="10505" width="11.85546875" style="1" bestFit="1" customWidth="1"/>
    <col min="10506" max="10506" width="1.5703125" style="1" customWidth="1"/>
    <col min="10507" max="10752" width="8.140625" style="1"/>
    <col min="10753" max="10753" width="1.5703125" style="1" customWidth="1"/>
    <col min="10754" max="10754" width="5.28515625" style="1" customWidth="1"/>
    <col min="10755" max="10755" width="51.28515625" style="1" customWidth="1"/>
    <col min="10756" max="10756" width="1.5703125" style="1" customWidth="1"/>
    <col min="10757" max="10758" width="5.28515625" style="1" customWidth="1"/>
    <col min="10759" max="10759" width="9.42578125" style="1" bestFit="1" customWidth="1"/>
    <col min="10760" max="10760" width="9.140625" style="1" bestFit="1" customWidth="1"/>
    <col min="10761" max="10761" width="11.85546875" style="1" bestFit="1" customWidth="1"/>
    <col min="10762" max="10762" width="1.5703125" style="1" customWidth="1"/>
    <col min="10763" max="11008" width="8.140625" style="1"/>
    <col min="11009" max="11009" width="1.5703125" style="1" customWidth="1"/>
    <col min="11010" max="11010" width="5.28515625" style="1" customWidth="1"/>
    <col min="11011" max="11011" width="51.28515625" style="1" customWidth="1"/>
    <col min="11012" max="11012" width="1.5703125" style="1" customWidth="1"/>
    <col min="11013" max="11014" width="5.28515625" style="1" customWidth="1"/>
    <col min="11015" max="11015" width="9.42578125" style="1" bestFit="1" customWidth="1"/>
    <col min="11016" max="11016" width="9.140625" style="1" bestFit="1" customWidth="1"/>
    <col min="11017" max="11017" width="11.85546875" style="1" bestFit="1" customWidth="1"/>
    <col min="11018" max="11018" width="1.5703125" style="1" customWidth="1"/>
    <col min="11019" max="11264" width="8.140625" style="1"/>
    <col min="11265" max="11265" width="1.5703125" style="1" customWidth="1"/>
    <col min="11266" max="11266" width="5.28515625" style="1" customWidth="1"/>
    <col min="11267" max="11267" width="51.28515625" style="1" customWidth="1"/>
    <col min="11268" max="11268" width="1.5703125" style="1" customWidth="1"/>
    <col min="11269" max="11270" width="5.28515625" style="1" customWidth="1"/>
    <col min="11271" max="11271" width="9.42578125" style="1" bestFit="1" customWidth="1"/>
    <col min="11272" max="11272" width="9.140625" style="1" bestFit="1" customWidth="1"/>
    <col min="11273" max="11273" width="11.85546875" style="1" bestFit="1" customWidth="1"/>
    <col min="11274" max="11274" width="1.5703125" style="1" customWidth="1"/>
    <col min="11275" max="11520" width="8.140625" style="1"/>
    <col min="11521" max="11521" width="1.5703125" style="1" customWidth="1"/>
    <col min="11522" max="11522" width="5.28515625" style="1" customWidth="1"/>
    <col min="11523" max="11523" width="51.28515625" style="1" customWidth="1"/>
    <col min="11524" max="11524" width="1.5703125" style="1" customWidth="1"/>
    <col min="11525" max="11526" width="5.28515625" style="1" customWidth="1"/>
    <col min="11527" max="11527" width="9.42578125" style="1" bestFit="1" customWidth="1"/>
    <col min="11528" max="11528" width="9.140625" style="1" bestFit="1" customWidth="1"/>
    <col min="11529" max="11529" width="11.85546875" style="1" bestFit="1" customWidth="1"/>
    <col min="11530" max="11530" width="1.5703125" style="1" customWidth="1"/>
    <col min="11531" max="11776" width="8.140625" style="1"/>
    <col min="11777" max="11777" width="1.5703125" style="1" customWidth="1"/>
    <col min="11778" max="11778" width="5.28515625" style="1" customWidth="1"/>
    <col min="11779" max="11779" width="51.28515625" style="1" customWidth="1"/>
    <col min="11780" max="11780" width="1.5703125" style="1" customWidth="1"/>
    <col min="11781" max="11782" width="5.28515625" style="1" customWidth="1"/>
    <col min="11783" max="11783" width="9.42578125" style="1" bestFit="1" customWidth="1"/>
    <col min="11784" max="11784" width="9.140625" style="1" bestFit="1" customWidth="1"/>
    <col min="11785" max="11785" width="11.85546875" style="1" bestFit="1" customWidth="1"/>
    <col min="11786" max="11786" width="1.5703125" style="1" customWidth="1"/>
    <col min="11787" max="12032" width="8.140625" style="1"/>
    <col min="12033" max="12033" width="1.5703125" style="1" customWidth="1"/>
    <col min="12034" max="12034" width="5.28515625" style="1" customWidth="1"/>
    <col min="12035" max="12035" width="51.28515625" style="1" customWidth="1"/>
    <col min="12036" max="12036" width="1.5703125" style="1" customWidth="1"/>
    <col min="12037" max="12038" width="5.28515625" style="1" customWidth="1"/>
    <col min="12039" max="12039" width="9.42578125" style="1" bestFit="1" customWidth="1"/>
    <col min="12040" max="12040" width="9.140625" style="1" bestFit="1" customWidth="1"/>
    <col min="12041" max="12041" width="11.85546875" style="1" bestFit="1" customWidth="1"/>
    <col min="12042" max="12042" width="1.5703125" style="1" customWidth="1"/>
    <col min="12043" max="12288" width="8.140625" style="1"/>
    <col min="12289" max="12289" width="1.5703125" style="1" customWidth="1"/>
    <col min="12290" max="12290" width="5.28515625" style="1" customWidth="1"/>
    <col min="12291" max="12291" width="51.28515625" style="1" customWidth="1"/>
    <col min="12292" max="12292" width="1.5703125" style="1" customWidth="1"/>
    <col min="12293" max="12294" width="5.28515625" style="1" customWidth="1"/>
    <col min="12295" max="12295" width="9.42578125" style="1" bestFit="1" customWidth="1"/>
    <col min="12296" max="12296" width="9.140625" style="1" bestFit="1" customWidth="1"/>
    <col min="12297" max="12297" width="11.85546875" style="1" bestFit="1" customWidth="1"/>
    <col min="12298" max="12298" width="1.5703125" style="1" customWidth="1"/>
    <col min="12299" max="12544" width="8.140625" style="1"/>
    <col min="12545" max="12545" width="1.5703125" style="1" customWidth="1"/>
    <col min="12546" max="12546" width="5.28515625" style="1" customWidth="1"/>
    <col min="12547" max="12547" width="51.28515625" style="1" customWidth="1"/>
    <col min="12548" max="12548" width="1.5703125" style="1" customWidth="1"/>
    <col min="12549" max="12550" width="5.28515625" style="1" customWidth="1"/>
    <col min="12551" max="12551" width="9.42578125" style="1" bestFit="1" customWidth="1"/>
    <col min="12552" max="12552" width="9.140625" style="1" bestFit="1" customWidth="1"/>
    <col min="12553" max="12553" width="11.85546875" style="1" bestFit="1" customWidth="1"/>
    <col min="12554" max="12554" width="1.5703125" style="1" customWidth="1"/>
    <col min="12555" max="12800" width="8.140625" style="1"/>
    <col min="12801" max="12801" width="1.5703125" style="1" customWidth="1"/>
    <col min="12802" max="12802" width="5.28515625" style="1" customWidth="1"/>
    <col min="12803" max="12803" width="51.28515625" style="1" customWidth="1"/>
    <col min="12804" max="12804" width="1.5703125" style="1" customWidth="1"/>
    <col min="12805" max="12806" width="5.28515625" style="1" customWidth="1"/>
    <col min="12807" max="12807" width="9.42578125" style="1" bestFit="1" customWidth="1"/>
    <col min="12808" max="12808" width="9.140625" style="1" bestFit="1" customWidth="1"/>
    <col min="12809" max="12809" width="11.85546875" style="1" bestFit="1" customWidth="1"/>
    <col min="12810" max="12810" width="1.5703125" style="1" customWidth="1"/>
    <col min="12811" max="13056" width="8.140625" style="1"/>
    <col min="13057" max="13057" width="1.5703125" style="1" customWidth="1"/>
    <col min="13058" max="13058" width="5.28515625" style="1" customWidth="1"/>
    <col min="13059" max="13059" width="51.28515625" style="1" customWidth="1"/>
    <col min="13060" max="13060" width="1.5703125" style="1" customWidth="1"/>
    <col min="13061" max="13062" width="5.28515625" style="1" customWidth="1"/>
    <col min="13063" max="13063" width="9.42578125" style="1" bestFit="1" customWidth="1"/>
    <col min="13064" max="13064" width="9.140625" style="1" bestFit="1" customWidth="1"/>
    <col min="13065" max="13065" width="11.85546875" style="1" bestFit="1" customWidth="1"/>
    <col min="13066" max="13066" width="1.5703125" style="1" customWidth="1"/>
    <col min="13067" max="13312" width="8.140625" style="1"/>
    <col min="13313" max="13313" width="1.5703125" style="1" customWidth="1"/>
    <col min="13314" max="13314" width="5.28515625" style="1" customWidth="1"/>
    <col min="13315" max="13315" width="51.28515625" style="1" customWidth="1"/>
    <col min="13316" max="13316" width="1.5703125" style="1" customWidth="1"/>
    <col min="13317" max="13318" width="5.28515625" style="1" customWidth="1"/>
    <col min="13319" max="13319" width="9.42578125" style="1" bestFit="1" customWidth="1"/>
    <col min="13320" max="13320" width="9.140625" style="1" bestFit="1" customWidth="1"/>
    <col min="13321" max="13321" width="11.85546875" style="1" bestFit="1" customWidth="1"/>
    <col min="13322" max="13322" width="1.5703125" style="1" customWidth="1"/>
    <col min="13323" max="13568" width="8.140625" style="1"/>
    <col min="13569" max="13569" width="1.5703125" style="1" customWidth="1"/>
    <col min="13570" max="13570" width="5.28515625" style="1" customWidth="1"/>
    <col min="13571" max="13571" width="51.28515625" style="1" customWidth="1"/>
    <col min="13572" max="13572" width="1.5703125" style="1" customWidth="1"/>
    <col min="13573" max="13574" width="5.28515625" style="1" customWidth="1"/>
    <col min="13575" max="13575" width="9.42578125" style="1" bestFit="1" customWidth="1"/>
    <col min="13576" max="13576" width="9.140625" style="1" bestFit="1" customWidth="1"/>
    <col min="13577" max="13577" width="11.85546875" style="1" bestFit="1" customWidth="1"/>
    <col min="13578" max="13578" width="1.5703125" style="1" customWidth="1"/>
    <col min="13579" max="13824" width="8.140625" style="1"/>
    <col min="13825" max="13825" width="1.5703125" style="1" customWidth="1"/>
    <col min="13826" max="13826" width="5.28515625" style="1" customWidth="1"/>
    <col min="13827" max="13827" width="51.28515625" style="1" customWidth="1"/>
    <col min="13828" max="13828" width="1.5703125" style="1" customWidth="1"/>
    <col min="13829" max="13830" width="5.28515625" style="1" customWidth="1"/>
    <col min="13831" max="13831" width="9.42578125" style="1" bestFit="1" customWidth="1"/>
    <col min="13832" max="13832" width="9.140625" style="1" bestFit="1" customWidth="1"/>
    <col min="13833" max="13833" width="11.85546875" style="1" bestFit="1" customWidth="1"/>
    <col min="13834" max="13834" width="1.5703125" style="1" customWidth="1"/>
    <col min="13835" max="14080" width="8.140625" style="1"/>
    <col min="14081" max="14081" width="1.5703125" style="1" customWidth="1"/>
    <col min="14082" max="14082" width="5.28515625" style="1" customWidth="1"/>
    <col min="14083" max="14083" width="51.28515625" style="1" customWidth="1"/>
    <col min="14084" max="14084" width="1.5703125" style="1" customWidth="1"/>
    <col min="14085" max="14086" width="5.28515625" style="1" customWidth="1"/>
    <col min="14087" max="14087" width="9.42578125" style="1" bestFit="1" customWidth="1"/>
    <col min="14088" max="14088" width="9.140625" style="1" bestFit="1" customWidth="1"/>
    <col min="14089" max="14089" width="11.85546875" style="1" bestFit="1" customWidth="1"/>
    <col min="14090" max="14090" width="1.5703125" style="1" customWidth="1"/>
    <col min="14091" max="14336" width="8.140625" style="1"/>
    <col min="14337" max="14337" width="1.5703125" style="1" customWidth="1"/>
    <col min="14338" max="14338" width="5.28515625" style="1" customWidth="1"/>
    <col min="14339" max="14339" width="51.28515625" style="1" customWidth="1"/>
    <col min="14340" max="14340" width="1.5703125" style="1" customWidth="1"/>
    <col min="14341" max="14342" width="5.28515625" style="1" customWidth="1"/>
    <col min="14343" max="14343" width="9.42578125" style="1" bestFit="1" customWidth="1"/>
    <col min="14344" max="14344" width="9.140625" style="1" bestFit="1" customWidth="1"/>
    <col min="14345" max="14345" width="11.85546875" style="1" bestFit="1" customWidth="1"/>
    <col min="14346" max="14346" width="1.5703125" style="1" customWidth="1"/>
    <col min="14347" max="14592" width="8.140625" style="1"/>
    <col min="14593" max="14593" width="1.5703125" style="1" customWidth="1"/>
    <col min="14594" max="14594" width="5.28515625" style="1" customWidth="1"/>
    <col min="14595" max="14595" width="51.28515625" style="1" customWidth="1"/>
    <col min="14596" max="14596" width="1.5703125" style="1" customWidth="1"/>
    <col min="14597" max="14598" width="5.28515625" style="1" customWidth="1"/>
    <col min="14599" max="14599" width="9.42578125" style="1" bestFit="1" customWidth="1"/>
    <col min="14600" max="14600" width="9.140625" style="1" bestFit="1" customWidth="1"/>
    <col min="14601" max="14601" width="11.85546875" style="1" bestFit="1" customWidth="1"/>
    <col min="14602" max="14602" width="1.5703125" style="1" customWidth="1"/>
    <col min="14603" max="14848" width="8.140625" style="1"/>
    <col min="14849" max="14849" width="1.5703125" style="1" customWidth="1"/>
    <col min="14850" max="14850" width="5.28515625" style="1" customWidth="1"/>
    <col min="14851" max="14851" width="51.28515625" style="1" customWidth="1"/>
    <col min="14852" max="14852" width="1.5703125" style="1" customWidth="1"/>
    <col min="14853" max="14854" width="5.28515625" style="1" customWidth="1"/>
    <col min="14855" max="14855" width="9.42578125" style="1" bestFit="1" customWidth="1"/>
    <col min="14856" max="14856" width="9.140625" style="1" bestFit="1" customWidth="1"/>
    <col min="14857" max="14857" width="11.85546875" style="1" bestFit="1" customWidth="1"/>
    <col min="14858" max="14858" width="1.5703125" style="1" customWidth="1"/>
    <col min="14859" max="15104" width="8.140625" style="1"/>
    <col min="15105" max="15105" width="1.5703125" style="1" customWidth="1"/>
    <col min="15106" max="15106" width="5.28515625" style="1" customWidth="1"/>
    <col min="15107" max="15107" width="51.28515625" style="1" customWidth="1"/>
    <col min="15108" max="15108" width="1.5703125" style="1" customWidth="1"/>
    <col min="15109" max="15110" width="5.28515625" style="1" customWidth="1"/>
    <col min="15111" max="15111" width="9.42578125" style="1" bestFit="1" customWidth="1"/>
    <col min="15112" max="15112" width="9.140625" style="1" bestFit="1" customWidth="1"/>
    <col min="15113" max="15113" width="11.85546875" style="1" bestFit="1" customWidth="1"/>
    <col min="15114" max="15114" width="1.5703125" style="1" customWidth="1"/>
    <col min="15115" max="15360" width="8.140625" style="1"/>
    <col min="15361" max="15361" width="1.5703125" style="1" customWidth="1"/>
    <col min="15362" max="15362" width="5.28515625" style="1" customWidth="1"/>
    <col min="15363" max="15363" width="51.28515625" style="1" customWidth="1"/>
    <col min="15364" max="15364" width="1.5703125" style="1" customWidth="1"/>
    <col min="15365" max="15366" width="5.28515625" style="1" customWidth="1"/>
    <col min="15367" max="15367" width="9.42578125" style="1" bestFit="1" customWidth="1"/>
    <col min="15368" max="15368" width="9.140625" style="1" bestFit="1" customWidth="1"/>
    <col min="15369" max="15369" width="11.85546875" style="1" bestFit="1" customWidth="1"/>
    <col min="15370" max="15370" width="1.5703125" style="1" customWidth="1"/>
    <col min="15371" max="15616" width="8.140625" style="1"/>
    <col min="15617" max="15617" width="1.5703125" style="1" customWidth="1"/>
    <col min="15618" max="15618" width="5.28515625" style="1" customWidth="1"/>
    <col min="15619" max="15619" width="51.28515625" style="1" customWidth="1"/>
    <col min="15620" max="15620" width="1.5703125" style="1" customWidth="1"/>
    <col min="15621" max="15622" width="5.28515625" style="1" customWidth="1"/>
    <col min="15623" max="15623" width="9.42578125" style="1" bestFit="1" customWidth="1"/>
    <col min="15624" max="15624" width="9.140625" style="1" bestFit="1" customWidth="1"/>
    <col min="15625" max="15625" width="11.85546875" style="1" bestFit="1" customWidth="1"/>
    <col min="15626" max="15626" width="1.5703125" style="1" customWidth="1"/>
    <col min="15627" max="15872" width="8.140625" style="1"/>
    <col min="15873" max="15873" width="1.5703125" style="1" customWidth="1"/>
    <col min="15874" max="15874" width="5.28515625" style="1" customWidth="1"/>
    <col min="15875" max="15875" width="51.28515625" style="1" customWidth="1"/>
    <col min="15876" max="15876" width="1.5703125" style="1" customWidth="1"/>
    <col min="15877" max="15878" width="5.28515625" style="1" customWidth="1"/>
    <col min="15879" max="15879" width="9.42578125" style="1" bestFit="1" customWidth="1"/>
    <col min="15880" max="15880" width="9.140625" style="1" bestFit="1" customWidth="1"/>
    <col min="15881" max="15881" width="11.85546875" style="1" bestFit="1" customWidth="1"/>
    <col min="15882" max="15882" width="1.5703125" style="1" customWidth="1"/>
    <col min="15883" max="16128" width="8.140625" style="1"/>
    <col min="16129" max="16129" width="1.5703125" style="1" customWidth="1"/>
    <col min="16130" max="16130" width="5.28515625" style="1" customWidth="1"/>
    <col min="16131" max="16131" width="51.28515625" style="1" customWidth="1"/>
    <col min="16132" max="16132" width="1.5703125" style="1" customWidth="1"/>
    <col min="16133" max="16134" width="5.28515625" style="1" customWidth="1"/>
    <col min="16135" max="16135" width="9.42578125" style="1" bestFit="1" customWidth="1"/>
    <col min="16136" max="16136" width="9.140625" style="1" bestFit="1" customWidth="1"/>
    <col min="16137" max="16137" width="11.85546875" style="1" bestFit="1" customWidth="1"/>
    <col min="16138" max="16138" width="1.5703125" style="1" customWidth="1"/>
    <col min="16139" max="16384" width="8.140625" style="1"/>
  </cols>
  <sheetData>
    <row r="1" spans="2:9" ht="15.75" customHeight="1" thickBot="1" x14ac:dyDescent="0.25"/>
    <row r="2" spans="2:9" ht="32.25" customHeight="1" thickBot="1" x14ac:dyDescent="0.25">
      <c r="B2" s="135" t="s">
        <v>381</v>
      </c>
      <c r="C2" s="136"/>
      <c r="D2" s="136"/>
      <c r="E2" s="136"/>
      <c r="F2" s="136"/>
      <c r="G2" s="136"/>
      <c r="H2" s="136"/>
      <c r="I2" s="137"/>
    </row>
    <row r="3" spans="2:9" x14ac:dyDescent="0.2">
      <c r="C3" s="5"/>
    </row>
    <row r="4" spans="2:9" x14ac:dyDescent="0.2">
      <c r="B4" s="6" t="s">
        <v>332</v>
      </c>
      <c r="C4" s="7" t="s">
        <v>1</v>
      </c>
      <c r="D4" s="8"/>
      <c r="E4" s="9" t="s">
        <v>2</v>
      </c>
      <c r="F4" s="10" t="s">
        <v>3</v>
      </c>
      <c r="G4" s="11" t="s">
        <v>4</v>
      </c>
      <c r="H4" s="11" t="s">
        <v>5</v>
      </c>
      <c r="I4" s="11" t="s">
        <v>6</v>
      </c>
    </row>
    <row r="5" spans="2:9" x14ac:dyDescent="0.2">
      <c r="B5" s="12"/>
      <c r="C5" s="13" t="s">
        <v>7</v>
      </c>
      <c r="D5" s="14"/>
      <c r="E5" s="15"/>
      <c r="F5" s="14"/>
      <c r="G5" s="16"/>
      <c r="H5" s="16"/>
      <c r="I5" s="17"/>
    </row>
    <row r="6" spans="2:9" x14ac:dyDescent="0.2">
      <c r="B6" s="18">
        <v>1</v>
      </c>
      <c r="C6" s="19" t="s">
        <v>8</v>
      </c>
      <c r="D6" s="20"/>
      <c r="E6" s="21"/>
      <c r="F6" s="20"/>
      <c r="G6" s="22"/>
      <c r="H6" s="22"/>
      <c r="I6" s="23"/>
    </row>
    <row r="7" spans="2:9" ht="90" x14ac:dyDescent="0.2">
      <c r="B7" s="24">
        <f>SUM(B6+0.01)</f>
        <v>1.01</v>
      </c>
      <c r="C7" s="25" t="s">
        <v>340</v>
      </c>
      <c r="D7" s="20"/>
      <c r="E7" s="21"/>
      <c r="F7" s="20" t="s">
        <v>9</v>
      </c>
      <c r="G7" s="22"/>
      <c r="H7" s="22"/>
      <c r="I7" s="23"/>
    </row>
    <row r="8" spans="2:9" ht="15" customHeight="1" x14ac:dyDescent="0.2">
      <c r="B8" s="18">
        <v>2</v>
      </c>
      <c r="C8" s="19" t="s">
        <v>10</v>
      </c>
      <c r="D8" s="20"/>
      <c r="E8" s="21"/>
      <c r="F8" s="20"/>
      <c r="G8" s="22"/>
      <c r="H8" s="22"/>
      <c r="I8" s="23"/>
    </row>
    <row r="9" spans="2:9" ht="22.5" x14ac:dyDescent="0.2">
      <c r="B9" s="24">
        <f t="shared" ref="B9:B13" si="0">SUM(B8+0.01)</f>
        <v>2.0099999999999998</v>
      </c>
      <c r="C9" s="26" t="s">
        <v>330</v>
      </c>
      <c r="D9" s="20"/>
      <c r="E9" s="21"/>
      <c r="F9" s="20" t="s">
        <v>9</v>
      </c>
      <c r="G9" s="22"/>
      <c r="H9" s="22"/>
      <c r="I9" s="23"/>
    </row>
    <row r="10" spans="2:9" ht="24.6" customHeight="1" x14ac:dyDescent="0.2">
      <c r="B10" s="24">
        <f t="shared" si="0"/>
        <v>2.0199999999999996</v>
      </c>
      <c r="C10" s="26" t="s">
        <v>343</v>
      </c>
      <c r="D10" s="20"/>
      <c r="E10" s="21"/>
      <c r="F10" s="20" t="s">
        <v>9</v>
      </c>
      <c r="G10" s="22"/>
      <c r="H10" s="22"/>
      <c r="I10" s="23"/>
    </row>
    <row r="11" spans="2:9" ht="25.5" customHeight="1" x14ac:dyDescent="0.2">
      <c r="B11" s="24">
        <f t="shared" si="0"/>
        <v>2.0299999999999994</v>
      </c>
      <c r="C11" s="26" t="s">
        <v>344</v>
      </c>
      <c r="D11" s="20"/>
      <c r="E11" s="21"/>
      <c r="F11" s="20" t="s">
        <v>9</v>
      </c>
      <c r="G11" s="22"/>
      <c r="H11" s="22"/>
      <c r="I11" s="23"/>
    </row>
    <row r="12" spans="2:9" ht="22.5" x14ac:dyDescent="0.2">
      <c r="B12" s="24">
        <f t="shared" si="0"/>
        <v>2.0399999999999991</v>
      </c>
      <c r="C12" s="26" t="s">
        <v>345</v>
      </c>
      <c r="D12" s="20"/>
      <c r="E12" s="21"/>
      <c r="F12" s="20" t="s">
        <v>9</v>
      </c>
      <c r="G12" s="22"/>
      <c r="H12" s="22"/>
      <c r="I12" s="23"/>
    </row>
    <row r="13" spans="2:9" ht="24" customHeight="1" x14ac:dyDescent="0.2">
      <c r="B13" s="24">
        <f t="shared" si="0"/>
        <v>2.0499999999999989</v>
      </c>
      <c r="C13" s="26" t="s">
        <v>318</v>
      </c>
      <c r="D13" s="20"/>
      <c r="E13" s="21"/>
      <c r="F13" s="20" t="s">
        <v>9</v>
      </c>
      <c r="G13" s="22"/>
      <c r="H13" s="22"/>
      <c r="I13" s="23"/>
    </row>
    <row r="14" spans="2:9" x14ac:dyDescent="0.2">
      <c r="B14" s="18">
        <v>3</v>
      </c>
      <c r="C14" s="19" t="s">
        <v>11</v>
      </c>
      <c r="D14" s="20"/>
      <c r="E14" s="21"/>
      <c r="F14" s="20"/>
      <c r="G14" s="22"/>
      <c r="H14" s="22"/>
      <c r="I14" s="23"/>
    </row>
    <row r="15" spans="2:9" ht="33.75" x14ac:dyDescent="0.2">
      <c r="B15" s="24">
        <f>SUM(B14+0.01)</f>
        <v>3.01</v>
      </c>
      <c r="C15" s="26" t="s">
        <v>391</v>
      </c>
      <c r="D15" s="20"/>
      <c r="E15" s="21"/>
      <c r="F15" s="20" t="s">
        <v>9</v>
      </c>
      <c r="G15" s="22"/>
      <c r="H15" s="22"/>
      <c r="I15" s="23"/>
    </row>
    <row r="16" spans="2:9" ht="14.25" customHeight="1" x14ac:dyDescent="0.2">
      <c r="B16" s="24">
        <f>SUM(B15+0.01)</f>
        <v>3.0199999999999996</v>
      </c>
      <c r="C16" s="26" t="s">
        <v>356</v>
      </c>
      <c r="D16" s="20"/>
      <c r="E16" s="21"/>
      <c r="F16" s="20" t="s">
        <v>9</v>
      </c>
      <c r="G16" s="22"/>
      <c r="H16" s="22"/>
      <c r="I16" s="23"/>
    </row>
    <row r="17" spans="2:9" ht="56.25" x14ac:dyDescent="0.2">
      <c r="B17" s="24">
        <f>SUM(B16+0.01)</f>
        <v>3.0299999999999994</v>
      </c>
      <c r="C17" s="26" t="s">
        <v>390</v>
      </c>
      <c r="D17" s="20"/>
      <c r="E17" s="21"/>
      <c r="F17" s="20" t="s">
        <v>9</v>
      </c>
      <c r="G17" s="22"/>
      <c r="H17" s="22"/>
      <c r="I17" s="23"/>
    </row>
    <row r="18" spans="2:9" ht="23.25" customHeight="1" x14ac:dyDescent="0.2">
      <c r="B18" s="24"/>
      <c r="C18" s="26" t="s">
        <v>392</v>
      </c>
      <c r="D18" s="20"/>
      <c r="E18" s="21"/>
      <c r="F18" s="20" t="s">
        <v>9</v>
      </c>
      <c r="G18" s="22"/>
      <c r="H18" s="22"/>
      <c r="I18" s="23"/>
    </row>
    <row r="19" spans="2:9" x14ac:dyDescent="0.2">
      <c r="B19" s="18">
        <v>4</v>
      </c>
      <c r="C19" s="19" t="s">
        <v>12</v>
      </c>
      <c r="D19" s="20"/>
      <c r="E19" s="21"/>
      <c r="F19" s="20"/>
      <c r="G19" s="22"/>
      <c r="H19" s="22"/>
      <c r="I19" s="23"/>
    </row>
    <row r="20" spans="2:9" ht="45.6" customHeight="1" x14ac:dyDescent="0.2">
      <c r="B20" s="24">
        <f>SUM(B19+0.01)</f>
        <v>4.01</v>
      </c>
      <c r="C20" s="26" t="s">
        <v>346</v>
      </c>
      <c r="D20" s="20"/>
      <c r="E20" s="21">
        <v>1</v>
      </c>
      <c r="F20" s="20" t="s">
        <v>13</v>
      </c>
      <c r="G20" s="22"/>
      <c r="H20" s="22">
        <f>SUM(E20*G20)</f>
        <v>0</v>
      </c>
      <c r="I20" s="22">
        <v>0</v>
      </c>
    </row>
    <row r="21" spans="2:9" ht="33.75" x14ac:dyDescent="0.2">
      <c r="B21" s="24">
        <f>SUM(B20+0.01)</f>
        <v>4.0199999999999996</v>
      </c>
      <c r="C21" s="26" t="s">
        <v>14</v>
      </c>
      <c r="D21" s="20"/>
      <c r="E21" s="21">
        <v>1</v>
      </c>
      <c r="F21" s="20" t="s">
        <v>13</v>
      </c>
      <c r="G21" s="22"/>
      <c r="H21" s="22">
        <f>SUM(E21*G21)</f>
        <v>0</v>
      </c>
      <c r="I21" s="22">
        <v>0</v>
      </c>
    </row>
    <row r="22" spans="2:9" x14ac:dyDescent="0.2">
      <c r="B22" s="18">
        <v>5</v>
      </c>
      <c r="C22" s="19" t="s">
        <v>15</v>
      </c>
      <c r="D22" s="20"/>
      <c r="E22" s="21"/>
      <c r="F22" s="20"/>
      <c r="G22" s="22"/>
      <c r="H22" s="22"/>
      <c r="I22" s="23"/>
    </row>
    <row r="23" spans="2:9" ht="69" customHeight="1" x14ac:dyDescent="0.2">
      <c r="B23" s="24">
        <f>SUM(B22+0.01)</f>
        <v>5.01</v>
      </c>
      <c r="C23" s="26" t="s">
        <v>16</v>
      </c>
      <c r="D23" s="20"/>
      <c r="E23" s="21">
        <v>1</v>
      </c>
      <c r="F23" s="20" t="s">
        <v>13</v>
      </c>
      <c r="G23" s="22"/>
      <c r="H23" s="22">
        <f>SUM(E23*G23)</f>
        <v>0</v>
      </c>
      <c r="I23" s="23">
        <f t="shared" ref="I23:I26" si="1">SUM(E23*H23)</f>
        <v>0</v>
      </c>
    </row>
    <row r="24" spans="2:9" x14ac:dyDescent="0.2">
      <c r="B24" s="18">
        <v>6</v>
      </c>
      <c r="C24" s="19" t="s">
        <v>17</v>
      </c>
      <c r="D24" s="20"/>
      <c r="E24" s="21"/>
      <c r="F24" s="20"/>
      <c r="G24" s="22"/>
      <c r="H24" s="22"/>
      <c r="I24" s="23"/>
    </row>
    <row r="25" spans="2:9" ht="112.5" x14ac:dyDescent="0.2">
      <c r="B25" s="24">
        <f>SUM(B24+0.01)</f>
        <v>6.01</v>
      </c>
      <c r="C25" s="26" t="s">
        <v>18</v>
      </c>
      <c r="D25" s="20"/>
      <c r="E25" s="21">
        <v>1</v>
      </c>
      <c r="F25" s="20" t="s">
        <v>13</v>
      </c>
      <c r="G25" s="22"/>
      <c r="H25" s="22">
        <f>SUM(E25*G25)</f>
        <v>0</v>
      </c>
      <c r="I25" s="23">
        <f t="shared" si="1"/>
        <v>0</v>
      </c>
    </row>
    <row r="26" spans="2:9" ht="33.75" x14ac:dyDescent="0.2">
      <c r="B26" s="24">
        <f>SUM(B25+0.01)</f>
        <v>6.02</v>
      </c>
      <c r="C26" s="26" t="s">
        <v>19</v>
      </c>
      <c r="D26" s="20"/>
      <c r="E26" s="21">
        <v>1</v>
      </c>
      <c r="F26" s="20" t="s">
        <v>13</v>
      </c>
      <c r="G26" s="22"/>
      <c r="H26" s="22">
        <f>SUM(E26*G26)</f>
        <v>0</v>
      </c>
      <c r="I26" s="23">
        <f t="shared" si="1"/>
        <v>0</v>
      </c>
    </row>
    <row r="27" spans="2:9" x14ac:dyDescent="0.2">
      <c r="B27" s="18">
        <v>7</v>
      </c>
      <c r="C27" s="19" t="s">
        <v>20</v>
      </c>
      <c r="D27" s="20"/>
      <c r="E27" s="21"/>
      <c r="F27" s="20"/>
      <c r="G27" s="22"/>
      <c r="H27" s="22"/>
      <c r="I27" s="23"/>
    </row>
    <row r="28" spans="2:9" ht="32.450000000000003" customHeight="1" x14ac:dyDescent="0.2">
      <c r="B28" s="24">
        <f>SUM(B27+0.01)</f>
        <v>7.01</v>
      </c>
      <c r="C28" s="25" t="s">
        <v>21</v>
      </c>
      <c r="D28" s="20"/>
      <c r="E28" s="21">
        <v>1</v>
      </c>
      <c r="F28" s="20" t="s">
        <v>13</v>
      </c>
      <c r="G28" s="22"/>
      <c r="H28" s="22">
        <f>SUM(E28*G28)</f>
        <v>0</v>
      </c>
      <c r="I28" s="23">
        <f t="shared" ref="I28" si="2">SUM(E28*H28)</f>
        <v>0</v>
      </c>
    </row>
    <row r="29" spans="2:9" ht="38.25" customHeight="1" x14ac:dyDescent="0.2">
      <c r="B29" s="24">
        <f>SUM(B28+0.01)</f>
        <v>7.02</v>
      </c>
      <c r="C29" s="25" t="s">
        <v>22</v>
      </c>
      <c r="D29" s="20"/>
      <c r="E29" s="21">
        <v>1</v>
      </c>
      <c r="F29" s="20" t="s">
        <v>13</v>
      </c>
      <c r="G29" s="22"/>
      <c r="H29" s="22">
        <f>SUM(E29*G29)</f>
        <v>0</v>
      </c>
      <c r="I29" s="23">
        <f t="shared" ref="I29:I91" si="3">SUM(E29*H29)</f>
        <v>0</v>
      </c>
    </row>
    <row r="30" spans="2:9" ht="56.25" x14ac:dyDescent="0.2">
      <c r="B30" s="24">
        <f>SUM(B29+0.01)</f>
        <v>7.0299999999999994</v>
      </c>
      <c r="C30" s="26" t="s">
        <v>23</v>
      </c>
      <c r="D30" s="20"/>
      <c r="E30" s="21">
        <v>1</v>
      </c>
      <c r="F30" s="20" t="s">
        <v>13</v>
      </c>
      <c r="G30" s="22"/>
      <c r="H30" s="22">
        <f>SUM(E30*G30)</f>
        <v>0</v>
      </c>
      <c r="I30" s="23">
        <f t="shared" si="3"/>
        <v>0</v>
      </c>
    </row>
    <row r="31" spans="2:9" x14ac:dyDescent="0.2">
      <c r="B31" s="18">
        <v>8</v>
      </c>
      <c r="C31" s="19" t="s">
        <v>24</v>
      </c>
      <c r="D31" s="20"/>
      <c r="E31" s="21"/>
      <c r="F31" s="20"/>
      <c r="G31" s="22"/>
      <c r="H31" s="22"/>
      <c r="I31" s="23"/>
    </row>
    <row r="32" spans="2:9" ht="101.25" x14ac:dyDescent="0.2">
      <c r="B32" s="24">
        <f>SUM(B31+0.01)</f>
        <v>8.01</v>
      </c>
      <c r="C32" s="26" t="s">
        <v>25</v>
      </c>
      <c r="D32" s="20"/>
      <c r="E32" s="21">
        <v>1</v>
      </c>
      <c r="F32" s="20" t="s">
        <v>13</v>
      </c>
      <c r="G32" s="22"/>
      <c r="H32" s="22">
        <f>SUM(E32*G32)</f>
        <v>0</v>
      </c>
      <c r="I32" s="23">
        <f t="shared" si="3"/>
        <v>0</v>
      </c>
    </row>
    <row r="33" spans="2:9" ht="12.75" customHeight="1" x14ac:dyDescent="0.2">
      <c r="B33" s="18">
        <v>9</v>
      </c>
      <c r="C33" s="19" t="s">
        <v>26</v>
      </c>
      <c r="D33" s="20"/>
      <c r="E33" s="21"/>
      <c r="F33" s="20"/>
      <c r="G33" s="22"/>
      <c r="H33" s="22"/>
      <c r="I33" s="23"/>
    </row>
    <row r="34" spans="2:9" ht="67.5" x14ac:dyDescent="0.2">
      <c r="B34" s="24">
        <f>SUM(B33+0.01)</f>
        <v>9.01</v>
      </c>
      <c r="C34" s="26" t="s">
        <v>27</v>
      </c>
      <c r="D34" s="20"/>
      <c r="E34" s="21">
        <v>1</v>
      </c>
      <c r="F34" s="20" t="s">
        <v>13</v>
      </c>
      <c r="G34" s="22"/>
      <c r="H34" s="22">
        <f>SUM(E34*G34)</f>
        <v>0</v>
      </c>
      <c r="I34" s="23">
        <f t="shared" si="3"/>
        <v>0</v>
      </c>
    </row>
    <row r="35" spans="2:9" x14ac:dyDescent="0.2">
      <c r="B35" s="18">
        <v>10</v>
      </c>
      <c r="C35" s="19" t="s">
        <v>28</v>
      </c>
      <c r="D35" s="20"/>
      <c r="E35" s="21"/>
      <c r="F35" s="20"/>
      <c r="G35" s="22"/>
      <c r="H35" s="22"/>
      <c r="I35" s="23"/>
    </row>
    <row r="36" spans="2:9" ht="33.75" x14ac:dyDescent="0.2">
      <c r="B36" s="24">
        <f>SUM(B35+0.01)</f>
        <v>10.01</v>
      </c>
      <c r="C36" s="26" t="s">
        <v>29</v>
      </c>
      <c r="D36" s="20"/>
      <c r="E36" s="21">
        <v>1</v>
      </c>
      <c r="F36" s="20" t="s">
        <v>13</v>
      </c>
      <c r="G36" s="22"/>
      <c r="H36" s="22">
        <f>SUM(E36*G36)</f>
        <v>0</v>
      </c>
      <c r="I36" s="23">
        <f t="shared" si="3"/>
        <v>0</v>
      </c>
    </row>
    <row r="37" spans="2:9" ht="45" x14ac:dyDescent="0.2">
      <c r="B37" s="24">
        <f>SUM(B36+0.01)</f>
        <v>10.02</v>
      </c>
      <c r="C37" s="26" t="s">
        <v>30</v>
      </c>
      <c r="D37" s="20"/>
      <c r="E37" s="21">
        <v>1</v>
      </c>
      <c r="F37" s="20" t="s">
        <v>13</v>
      </c>
      <c r="G37" s="22"/>
      <c r="H37" s="22">
        <f>SUM(E37*G37)</f>
        <v>0</v>
      </c>
      <c r="I37" s="23">
        <f t="shared" si="3"/>
        <v>0</v>
      </c>
    </row>
    <row r="38" spans="2:9" x14ac:dyDescent="0.2">
      <c r="B38" s="18">
        <v>11</v>
      </c>
      <c r="C38" s="19" t="s">
        <v>31</v>
      </c>
      <c r="D38" s="20"/>
      <c r="E38" s="21"/>
      <c r="F38" s="20"/>
      <c r="G38" s="22"/>
      <c r="H38" s="22"/>
      <c r="I38" s="23"/>
    </row>
    <row r="39" spans="2:9" ht="56.25" x14ac:dyDescent="0.2">
      <c r="B39" s="24">
        <f>SUM(B38+0.01)</f>
        <v>11.01</v>
      </c>
      <c r="C39" s="26" t="s">
        <v>32</v>
      </c>
      <c r="D39" s="20"/>
      <c r="E39" s="21">
        <v>1</v>
      </c>
      <c r="F39" s="20" t="s">
        <v>13</v>
      </c>
      <c r="G39" s="22"/>
      <c r="H39" s="22">
        <f>SUM(E39*G39)</f>
        <v>0</v>
      </c>
      <c r="I39" s="23">
        <f t="shared" si="3"/>
        <v>0</v>
      </c>
    </row>
    <row r="40" spans="2:9" x14ac:dyDescent="0.2">
      <c r="B40" s="18">
        <v>12</v>
      </c>
      <c r="C40" s="19" t="s">
        <v>33</v>
      </c>
      <c r="D40" s="20"/>
      <c r="E40" s="21"/>
      <c r="F40" s="20"/>
      <c r="G40" s="22"/>
      <c r="H40" s="22"/>
      <c r="I40" s="23"/>
    </row>
    <row r="41" spans="2:9" ht="159.75" customHeight="1" x14ac:dyDescent="0.2">
      <c r="B41" s="24">
        <f>SUM(B40+0.01)</f>
        <v>12.01</v>
      </c>
      <c r="C41" s="26" t="s">
        <v>335</v>
      </c>
      <c r="D41" s="20"/>
      <c r="E41" s="21">
        <v>1</v>
      </c>
      <c r="F41" s="20" t="s">
        <v>13</v>
      </c>
      <c r="G41" s="22"/>
      <c r="H41" s="22">
        <f>SUM(E41*G41)</f>
        <v>0</v>
      </c>
      <c r="I41" s="23">
        <f t="shared" si="3"/>
        <v>0</v>
      </c>
    </row>
    <row r="42" spans="2:9" x14ac:dyDescent="0.2">
      <c r="B42" s="18">
        <v>13</v>
      </c>
      <c r="C42" s="19" t="s">
        <v>34</v>
      </c>
      <c r="D42" s="20"/>
      <c r="E42" s="21"/>
      <c r="F42" s="20"/>
      <c r="G42" s="22"/>
      <c r="H42" s="22"/>
      <c r="I42" s="23"/>
    </row>
    <row r="43" spans="2:9" ht="93.75" customHeight="1" x14ac:dyDescent="0.2">
      <c r="B43" s="24">
        <f t="shared" ref="B43:B83" si="4">SUM(B42+0.01)</f>
        <v>13.01</v>
      </c>
      <c r="C43" s="26" t="s">
        <v>35</v>
      </c>
      <c r="D43" s="20"/>
      <c r="E43" s="21">
        <v>1</v>
      </c>
      <c r="F43" s="20" t="s">
        <v>13</v>
      </c>
      <c r="G43" s="22"/>
      <c r="H43" s="22">
        <f t="shared" ref="H43:H83" si="5">SUM(E43*G43)</f>
        <v>0</v>
      </c>
      <c r="I43" s="23">
        <f t="shared" si="3"/>
        <v>0</v>
      </c>
    </row>
    <row r="44" spans="2:9" x14ac:dyDescent="0.2">
      <c r="B44" s="24">
        <f t="shared" si="4"/>
        <v>13.02</v>
      </c>
      <c r="C44" s="26" t="s">
        <v>36</v>
      </c>
      <c r="D44" s="20"/>
      <c r="E44" s="21">
        <v>1</v>
      </c>
      <c r="F44" s="20" t="s">
        <v>13</v>
      </c>
      <c r="G44" s="22"/>
      <c r="H44" s="22">
        <f t="shared" si="5"/>
        <v>0</v>
      </c>
      <c r="I44" s="23">
        <f t="shared" si="3"/>
        <v>0</v>
      </c>
    </row>
    <row r="45" spans="2:9" x14ac:dyDescent="0.2">
      <c r="B45" s="24">
        <f t="shared" si="4"/>
        <v>13.03</v>
      </c>
      <c r="C45" s="26" t="s">
        <v>37</v>
      </c>
      <c r="D45" s="20"/>
      <c r="E45" s="21">
        <v>1</v>
      </c>
      <c r="F45" s="20" t="s">
        <v>13</v>
      </c>
      <c r="G45" s="22"/>
      <c r="H45" s="22">
        <f t="shared" si="5"/>
        <v>0</v>
      </c>
      <c r="I45" s="23">
        <f t="shared" si="3"/>
        <v>0</v>
      </c>
    </row>
    <row r="46" spans="2:9" x14ac:dyDescent="0.2">
      <c r="B46" s="24">
        <f t="shared" si="4"/>
        <v>13.04</v>
      </c>
      <c r="C46" s="26" t="s">
        <v>38</v>
      </c>
      <c r="D46" s="20"/>
      <c r="E46" s="21">
        <v>1</v>
      </c>
      <c r="F46" s="20" t="s">
        <v>13</v>
      </c>
      <c r="G46" s="22"/>
      <c r="H46" s="22">
        <f t="shared" si="5"/>
        <v>0</v>
      </c>
      <c r="I46" s="23">
        <f t="shared" si="3"/>
        <v>0</v>
      </c>
    </row>
    <row r="47" spans="2:9" x14ac:dyDescent="0.2">
      <c r="B47" s="24">
        <f t="shared" si="4"/>
        <v>13.049999999999999</v>
      </c>
      <c r="C47" s="26" t="s">
        <v>39</v>
      </c>
      <c r="D47" s="20"/>
      <c r="E47" s="21">
        <v>1</v>
      </c>
      <c r="F47" s="20" t="s">
        <v>13</v>
      </c>
      <c r="G47" s="22"/>
      <c r="H47" s="22">
        <f t="shared" si="5"/>
        <v>0</v>
      </c>
      <c r="I47" s="23">
        <f t="shared" si="3"/>
        <v>0</v>
      </c>
    </row>
    <row r="48" spans="2:9" x14ac:dyDescent="0.2">
      <c r="B48" s="24">
        <f t="shared" si="4"/>
        <v>13.059999999999999</v>
      </c>
      <c r="C48" s="26" t="s">
        <v>40</v>
      </c>
      <c r="D48" s="20"/>
      <c r="E48" s="21">
        <v>1</v>
      </c>
      <c r="F48" s="20" t="s">
        <v>13</v>
      </c>
      <c r="G48" s="22"/>
      <c r="H48" s="22">
        <f t="shared" si="5"/>
        <v>0</v>
      </c>
      <c r="I48" s="23">
        <f t="shared" si="3"/>
        <v>0</v>
      </c>
    </row>
    <row r="49" spans="2:9" x14ac:dyDescent="0.2">
      <c r="B49" s="24">
        <f t="shared" si="4"/>
        <v>13.069999999999999</v>
      </c>
      <c r="C49" s="26" t="s">
        <v>41</v>
      </c>
      <c r="D49" s="20"/>
      <c r="E49" s="21">
        <v>1</v>
      </c>
      <c r="F49" s="20" t="s">
        <v>13</v>
      </c>
      <c r="G49" s="22"/>
      <c r="H49" s="22">
        <f t="shared" si="5"/>
        <v>0</v>
      </c>
      <c r="I49" s="23">
        <f t="shared" si="3"/>
        <v>0</v>
      </c>
    </row>
    <row r="50" spans="2:9" x14ac:dyDescent="0.2">
      <c r="B50" s="24">
        <f t="shared" si="4"/>
        <v>13.079999999999998</v>
      </c>
      <c r="C50" s="26" t="s">
        <v>42</v>
      </c>
      <c r="D50" s="20"/>
      <c r="E50" s="21">
        <v>1</v>
      </c>
      <c r="F50" s="20" t="s">
        <v>13</v>
      </c>
      <c r="G50" s="22"/>
      <c r="H50" s="22">
        <f t="shared" si="5"/>
        <v>0</v>
      </c>
      <c r="I50" s="23">
        <f t="shared" si="3"/>
        <v>0</v>
      </c>
    </row>
    <row r="51" spans="2:9" x14ac:dyDescent="0.2">
      <c r="B51" s="24">
        <f t="shared" si="4"/>
        <v>13.089999999999998</v>
      </c>
      <c r="C51" s="26" t="s">
        <v>43</v>
      </c>
      <c r="D51" s="20"/>
      <c r="E51" s="21">
        <v>1</v>
      </c>
      <c r="F51" s="20" t="s">
        <v>13</v>
      </c>
      <c r="G51" s="22"/>
      <c r="H51" s="22">
        <f t="shared" si="5"/>
        <v>0</v>
      </c>
      <c r="I51" s="23">
        <f t="shared" si="3"/>
        <v>0</v>
      </c>
    </row>
    <row r="52" spans="2:9" x14ac:dyDescent="0.2">
      <c r="B52" s="24">
        <f t="shared" si="4"/>
        <v>13.099999999999998</v>
      </c>
      <c r="C52" s="26" t="s">
        <v>44</v>
      </c>
      <c r="D52" s="20"/>
      <c r="E52" s="21">
        <v>1</v>
      </c>
      <c r="F52" s="20" t="s">
        <v>13</v>
      </c>
      <c r="G52" s="22"/>
      <c r="H52" s="22">
        <f t="shared" si="5"/>
        <v>0</v>
      </c>
      <c r="I52" s="23">
        <f t="shared" si="3"/>
        <v>0</v>
      </c>
    </row>
    <row r="53" spans="2:9" x14ac:dyDescent="0.2">
      <c r="B53" s="24">
        <f t="shared" si="4"/>
        <v>13.109999999999998</v>
      </c>
      <c r="C53" s="26" t="s">
        <v>45</v>
      </c>
      <c r="D53" s="20"/>
      <c r="E53" s="21">
        <v>1</v>
      </c>
      <c r="F53" s="20" t="s">
        <v>13</v>
      </c>
      <c r="G53" s="22"/>
      <c r="H53" s="22">
        <f t="shared" si="5"/>
        <v>0</v>
      </c>
      <c r="I53" s="23">
        <f t="shared" si="3"/>
        <v>0</v>
      </c>
    </row>
    <row r="54" spans="2:9" x14ac:dyDescent="0.2">
      <c r="B54" s="24">
        <f t="shared" si="4"/>
        <v>13.119999999999997</v>
      </c>
      <c r="C54" s="26" t="s">
        <v>46</v>
      </c>
      <c r="D54" s="20"/>
      <c r="E54" s="21">
        <v>1</v>
      </c>
      <c r="F54" s="20" t="s">
        <v>13</v>
      </c>
      <c r="G54" s="22"/>
      <c r="H54" s="22">
        <f t="shared" si="5"/>
        <v>0</v>
      </c>
      <c r="I54" s="23">
        <f t="shared" si="3"/>
        <v>0</v>
      </c>
    </row>
    <row r="55" spans="2:9" x14ac:dyDescent="0.2">
      <c r="B55" s="24">
        <f t="shared" si="4"/>
        <v>13.129999999999997</v>
      </c>
      <c r="C55" s="26" t="s">
        <v>47</v>
      </c>
      <c r="D55" s="20"/>
      <c r="E55" s="21">
        <v>1</v>
      </c>
      <c r="F55" s="20" t="s">
        <v>13</v>
      </c>
      <c r="G55" s="22"/>
      <c r="H55" s="22">
        <f t="shared" si="5"/>
        <v>0</v>
      </c>
      <c r="I55" s="23">
        <f t="shared" si="3"/>
        <v>0</v>
      </c>
    </row>
    <row r="56" spans="2:9" x14ac:dyDescent="0.2">
      <c r="B56" s="24">
        <f t="shared" si="4"/>
        <v>13.139999999999997</v>
      </c>
      <c r="C56" s="26" t="s">
        <v>48</v>
      </c>
      <c r="D56" s="20"/>
      <c r="E56" s="21">
        <v>1</v>
      </c>
      <c r="F56" s="20" t="s">
        <v>13</v>
      </c>
      <c r="G56" s="22"/>
      <c r="H56" s="22">
        <f t="shared" si="5"/>
        <v>0</v>
      </c>
      <c r="I56" s="23">
        <f t="shared" si="3"/>
        <v>0</v>
      </c>
    </row>
    <row r="57" spans="2:9" x14ac:dyDescent="0.2">
      <c r="B57" s="24">
        <f t="shared" si="4"/>
        <v>13.149999999999997</v>
      </c>
      <c r="C57" s="26" t="s">
        <v>49</v>
      </c>
      <c r="D57" s="20"/>
      <c r="E57" s="21">
        <v>1</v>
      </c>
      <c r="F57" s="20" t="s">
        <v>13</v>
      </c>
      <c r="G57" s="22"/>
      <c r="H57" s="22">
        <f t="shared" si="5"/>
        <v>0</v>
      </c>
      <c r="I57" s="23">
        <f t="shared" si="3"/>
        <v>0</v>
      </c>
    </row>
    <row r="58" spans="2:9" x14ac:dyDescent="0.2">
      <c r="B58" s="24">
        <f t="shared" si="4"/>
        <v>13.159999999999997</v>
      </c>
      <c r="C58" s="26" t="s">
        <v>50</v>
      </c>
      <c r="D58" s="20"/>
      <c r="E58" s="21">
        <v>1</v>
      </c>
      <c r="F58" s="20" t="s">
        <v>13</v>
      </c>
      <c r="G58" s="22"/>
      <c r="H58" s="22">
        <f t="shared" si="5"/>
        <v>0</v>
      </c>
      <c r="I58" s="23">
        <f t="shared" si="3"/>
        <v>0</v>
      </c>
    </row>
    <row r="59" spans="2:9" x14ac:dyDescent="0.2">
      <c r="B59" s="24">
        <f t="shared" si="4"/>
        <v>13.169999999999996</v>
      </c>
      <c r="C59" s="26" t="s">
        <v>51</v>
      </c>
      <c r="D59" s="20"/>
      <c r="E59" s="21">
        <v>1</v>
      </c>
      <c r="F59" s="20" t="s">
        <v>13</v>
      </c>
      <c r="G59" s="22"/>
      <c r="H59" s="22">
        <f t="shared" si="5"/>
        <v>0</v>
      </c>
      <c r="I59" s="23">
        <f t="shared" si="3"/>
        <v>0</v>
      </c>
    </row>
    <row r="60" spans="2:9" x14ac:dyDescent="0.2">
      <c r="B60" s="24">
        <f t="shared" si="4"/>
        <v>13.179999999999996</v>
      </c>
      <c r="C60" s="26" t="s">
        <v>52</v>
      </c>
      <c r="D60" s="20"/>
      <c r="E60" s="21">
        <v>1</v>
      </c>
      <c r="F60" s="20" t="s">
        <v>13</v>
      </c>
      <c r="G60" s="22"/>
      <c r="H60" s="22">
        <f t="shared" si="5"/>
        <v>0</v>
      </c>
      <c r="I60" s="23">
        <f t="shared" si="3"/>
        <v>0</v>
      </c>
    </row>
    <row r="61" spans="2:9" x14ac:dyDescent="0.2">
      <c r="B61" s="24">
        <f t="shared" si="4"/>
        <v>13.189999999999996</v>
      </c>
      <c r="C61" s="26" t="s">
        <v>53</v>
      </c>
      <c r="D61" s="20"/>
      <c r="E61" s="21">
        <v>1</v>
      </c>
      <c r="F61" s="20" t="s">
        <v>13</v>
      </c>
      <c r="G61" s="22"/>
      <c r="H61" s="22">
        <f t="shared" si="5"/>
        <v>0</v>
      </c>
      <c r="I61" s="23">
        <f t="shared" si="3"/>
        <v>0</v>
      </c>
    </row>
    <row r="62" spans="2:9" x14ac:dyDescent="0.2">
      <c r="B62" s="24">
        <f t="shared" si="4"/>
        <v>13.199999999999996</v>
      </c>
      <c r="C62" s="26" t="s">
        <v>54</v>
      </c>
      <c r="D62" s="20"/>
      <c r="E62" s="21">
        <v>1</v>
      </c>
      <c r="F62" s="20" t="s">
        <v>13</v>
      </c>
      <c r="G62" s="22"/>
      <c r="H62" s="22">
        <f t="shared" si="5"/>
        <v>0</v>
      </c>
      <c r="I62" s="23">
        <f t="shared" si="3"/>
        <v>0</v>
      </c>
    </row>
    <row r="63" spans="2:9" x14ac:dyDescent="0.2">
      <c r="B63" s="24">
        <f t="shared" si="4"/>
        <v>13.209999999999996</v>
      </c>
      <c r="C63" s="26" t="s">
        <v>55</v>
      </c>
      <c r="D63" s="20"/>
      <c r="E63" s="21">
        <v>1</v>
      </c>
      <c r="F63" s="20" t="s">
        <v>13</v>
      </c>
      <c r="G63" s="22"/>
      <c r="H63" s="22">
        <f t="shared" si="5"/>
        <v>0</v>
      </c>
      <c r="I63" s="23">
        <f t="shared" si="3"/>
        <v>0</v>
      </c>
    </row>
    <row r="64" spans="2:9" ht="22.5" x14ac:dyDescent="0.2">
      <c r="B64" s="24">
        <f t="shared" si="4"/>
        <v>13.219999999999995</v>
      </c>
      <c r="C64" s="26" t="s">
        <v>56</v>
      </c>
      <c r="D64" s="20"/>
      <c r="E64" s="21">
        <v>1</v>
      </c>
      <c r="F64" s="20" t="s">
        <v>13</v>
      </c>
      <c r="G64" s="22"/>
      <c r="H64" s="22">
        <f t="shared" si="5"/>
        <v>0</v>
      </c>
      <c r="I64" s="23">
        <f t="shared" si="3"/>
        <v>0</v>
      </c>
    </row>
    <row r="65" spans="2:9" x14ac:dyDescent="0.2">
      <c r="B65" s="24">
        <f t="shared" si="4"/>
        <v>13.229999999999995</v>
      </c>
      <c r="C65" s="26" t="s">
        <v>57</v>
      </c>
      <c r="D65" s="20"/>
      <c r="E65" s="21">
        <v>1</v>
      </c>
      <c r="F65" s="20" t="s">
        <v>13</v>
      </c>
      <c r="G65" s="22"/>
      <c r="H65" s="22">
        <f t="shared" si="5"/>
        <v>0</v>
      </c>
      <c r="I65" s="23">
        <f t="shared" si="3"/>
        <v>0</v>
      </c>
    </row>
    <row r="66" spans="2:9" x14ac:dyDescent="0.2">
      <c r="B66" s="24">
        <f t="shared" si="4"/>
        <v>13.239999999999995</v>
      </c>
      <c r="C66" s="26" t="s">
        <v>58</v>
      </c>
      <c r="D66" s="20"/>
      <c r="E66" s="21">
        <v>1</v>
      </c>
      <c r="F66" s="20" t="s">
        <v>13</v>
      </c>
      <c r="G66" s="22"/>
      <c r="H66" s="22">
        <f t="shared" si="5"/>
        <v>0</v>
      </c>
      <c r="I66" s="23">
        <f t="shared" si="3"/>
        <v>0</v>
      </c>
    </row>
    <row r="67" spans="2:9" x14ac:dyDescent="0.2">
      <c r="B67" s="24">
        <f t="shared" si="4"/>
        <v>13.249999999999995</v>
      </c>
      <c r="C67" s="26" t="s">
        <v>59</v>
      </c>
      <c r="D67" s="20"/>
      <c r="E67" s="21">
        <v>1</v>
      </c>
      <c r="F67" s="20" t="s">
        <v>13</v>
      </c>
      <c r="G67" s="22"/>
      <c r="H67" s="22">
        <f t="shared" si="5"/>
        <v>0</v>
      </c>
      <c r="I67" s="23">
        <f t="shared" si="3"/>
        <v>0</v>
      </c>
    </row>
    <row r="68" spans="2:9" x14ac:dyDescent="0.2">
      <c r="B68" s="24">
        <f t="shared" si="4"/>
        <v>13.259999999999994</v>
      </c>
      <c r="C68" s="26" t="s">
        <v>60</v>
      </c>
      <c r="D68" s="20"/>
      <c r="E68" s="21">
        <v>1</v>
      </c>
      <c r="F68" s="20" t="s">
        <v>13</v>
      </c>
      <c r="G68" s="22"/>
      <c r="H68" s="22">
        <f t="shared" si="5"/>
        <v>0</v>
      </c>
      <c r="I68" s="23">
        <f t="shared" si="3"/>
        <v>0</v>
      </c>
    </row>
    <row r="69" spans="2:9" x14ac:dyDescent="0.2">
      <c r="B69" s="24">
        <f t="shared" si="4"/>
        <v>13.269999999999994</v>
      </c>
      <c r="C69" s="26" t="s">
        <v>61</v>
      </c>
      <c r="D69" s="20"/>
      <c r="E69" s="21">
        <v>1</v>
      </c>
      <c r="F69" s="20" t="s">
        <v>13</v>
      </c>
      <c r="G69" s="22"/>
      <c r="H69" s="22">
        <f t="shared" si="5"/>
        <v>0</v>
      </c>
      <c r="I69" s="23">
        <f t="shared" si="3"/>
        <v>0</v>
      </c>
    </row>
    <row r="70" spans="2:9" x14ac:dyDescent="0.2">
      <c r="B70" s="24">
        <f t="shared" si="4"/>
        <v>13.279999999999994</v>
      </c>
      <c r="C70" s="26" t="s">
        <v>62</v>
      </c>
      <c r="D70" s="20"/>
      <c r="E70" s="21">
        <v>1</v>
      </c>
      <c r="F70" s="20" t="s">
        <v>13</v>
      </c>
      <c r="G70" s="22"/>
      <c r="H70" s="22">
        <f t="shared" si="5"/>
        <v>0</v>
      </c>
      <c r="I70" s="23">
        <f t="shared" si="3"/>
        <v>0</v>
      </c>
    </row>
    <row r="71" spans="2:9" x14ac:dyDescent="0.2">
      <c r="B71" s="24">
        <f t="shared" si="4"/>
        <v>13.289999999999994</v>
      </c>
      <c r="C71" s="26" t="s">
        <v>63</v>
      </c>
      <c r="D71" s="20"/>
      <c r="E71" s="21">
        <v>1</v>
      </c>
      <c r="F71" s="20" t="s">
        <v>13</v>
      </c>
      <c r="G71" s="22"/>
      <c r="H71" s="22">
        <f t="shared" si="5"/>
        <v>0</v>
      </c>
      <c r="I71" s="23">
        <f t="shared" si="3"/>
        <v>0</v>
      </c>
    </row>
    <row r="72" spans="2:9" x14ac:dyDescent="0.2">
      <c r="B72" s="24">
        <f t="shared" si="4"/>
        <v>13.299999999999994</v>
      </c>
      <c r="C72" s="26" t="s">
        <v>64</v>
      </c>
      <c r="D72" s="20"/>
      <c r="E72" s="21">
        <v>1</v>
      </c>
      <c r="F72" s="20" t="s">
        <v>13</v>
      </c>
      <c r="G72" s="22"/>
      <c r="H72" s="22">
        <f t="shared" si="5"/>
        <v>0</v>
      </c>
      <c r="I72" s="23">
        <f t="shared" si="3"/>
        <v>0</v>
      </c>
    </row>
    <row r="73" spans="2:9" x14ac:dyDescent="0.2">
      <c r="B73" s="24">
        <f t="shared" si="4"/>
        <v>13.309999999999993</v>
      </c>
      <c r="C73" s="26" t="s">
        <v>65</v>
      </c>
      <c r="D73" s="20"/>
      <c r="E73" s="21">
        <v>1</v>
      </c>
      <c r="F73" s="20" t="s">
        <v>13</v>
      </c>
      <c r="G73" s="22"/>
      <c r="H73" s="22">
        <f t="shared" si="5"/>
        <v>0</v>
      </c>
      <c r="I73" s="23">
        <f t="shared" si="3"/>
        <v>0</v>
      </c>
    </row>
    <row r="74" spans="2:9" x14ac:dyDescent="0.2">
      <c r="B74" s="24">
        <f t="shared" si="4"/>
        <v>13.319999999999993</v>
      </c>
      <c r="C74" s="26" t="s">
        <v>66</v>
      </c>
      <c r="D74" s="20"/>
      <c r="E74" s="21">
        <v>1</v>
      </c>
      <c r="F74" s="20" t="s">
        <v>13</v>
      </c>
      <c r="G74" s="22"/>
      <c r="H74" s="22">
        <f t="shared" si="5"/>
        <v>0</v>
      </c>
      <c r="I74" s="23">
        <f t="shared" si="3"/>
        <v>0</v>
      </c>
    </row>
    <row r="75" spans="2:9" x14ac:dyDescent="0.2">
      <c r="B75" s="24">
        <f t="shared" si="4"/>
        <v>13.329999999999993</v>
      </c>
      <c r="C75" s="26" t="s">
        <v>67</v>
      </c>
      <c r="D75" s="20"/>
      <c r="E75" s="21">
        <v>1</v>
      </c>
      <c r="F75" s="20" t="s">
        <v>13</v>
      </c>
      <c r="G75" s="22"/>
      <c r="H75" s="22">
        <f t="shared" si="5"/>
        <v>0</v>
      </c>
      <c r="I75" s="23">
        <f t="shared" si="3"/>
        <v>0</v>
      </c>
    </row>
    <row r="76" spans="2:9" x14ac:dyDescent="0.2">
      <c r="B76" s="24">
        <f t="shared" si="4"/>
        <v>13.339999999999993</v>
      </c>
      <c r="C76" s="26" t="s">
        <v>68</v>
      </c>
      <c r="D76" s="20"/>
      <c r="E76" s="21">
        <v>1</v>
      </c>
      <c r="F76" s="20" t="s">
        <v>13</v>
      </c>
      <c r="G76" s="22"/>
      <c r="H76" s="22">
        <f t="shared" si="5"/>
        <v>0</v>
      </c>
      <c r="I76" s="23">
        <f t="shared" si="3"/>
        <v>0</v>
      </c>
    </row>
    <row r="77" spans="2:9" ht="22.5" x14ac:dyDescent="0.2">
      <c r="B77" s="24">
        <f t="shared" si="4"/>
        <v>13.349999999999993</v>
      </c>
      <c r="C77" s="26" t="s">
        <v>69</v>
      </c>
      <c r="D77" s="20"/>
      <c r="E77" s="21">
        <v>1</v>
      </c>
      <c r="F77" s="20" t="s">
        <v>13</v>
      </c>
      <c r="G77" s="22"/>
      <c r="H77" s="22">
        <f t="shared" si="5"/>
        <v>0</v>
      </c>
      <c r="I77" s="23">
        <f t="shared" si="3"/>
        <v>0</v>
      </c>
    </row>
    <row r="78" spans="2:9" x14ac:dyDescent="0.2">
      <c r="B78" s="24">
        <f t="shared" si="4"/>
        <v>13.359999999999992</v>
      </c>
      <c r="C78" s="26" t="s">
        <v>70</v>
      </c>
      <c r="D78" s="20"/>
      <c r="E78" s="21">
        <v>1</v>
      </c>
      <c r="F78" s="20" t="s">
        <v>13</v>
      </c>
      <c r="G78" s="22"/>
      <c r="H78" s="22">
        <f t="shared" si="5"/>
        <v>0</v>
      </c>
      <c r="I78" s="23">
        <f t="shared" si="3"/>
        <v>0</v>
      </c>
    </row>
    <row r="79" spans="2:9" x14ac:dyDescent="0.2">
      <c r="B79" s="24">
        <f t="shared" si="4"/>
        <v>13.369999999999992</v>
      </c>
      <c r="C79" s="26" t="s">
        <v>71</v>
      </c>
      <c r="D79" s="20"/>
      <c r="E79" s="21">
        <v>1</v>
      </c>
      <c r="F79" s="20" t="s">
        <v>13</v>
      </c>
      <c r="G79" s="22"/>
      <c r="H79" s="22">
        <f t="shared" si="5"/>
        <v>0</v>
      </c>
      <c r="I79" s="23">
        <f t="shared" si="3"/>
        <v>0</v>
      </c>
    </row>
    <row r="80" spans="2:9" x14ac:dyDescent="0.2">
      <c r="B80" s="24">
        <f t="shared" si="4"/>
        <v>13.379999999999992</v>
      </c>
      <c r="C80" s="26" t="s">
        <v>72</v>
      </c>
      <c r="D80" s="20"/>
      <c r="E80" s="21">
        <v>1</v>
      </c>
      <c r="F80" s="20" t="s">
        <v>13</v>
      </c>
      <c r="G80" s="22"/>
      <c r="H80" s="22">
        <f t="shared" si="5"/>
        <v>0</v>
      </c>
      <c r="I80" s="23">
        <f t="shared" si="3"/>
        <v>0</v>
      </c>
    </row>
    <row r="81" spans="2:9" x14ac:dyDescent="0.2">
      <c r="B81" s="24">
        <f t="shared" si="4"/>
        <v>13.389999999999992</v>
      </c>
      <c r="C81" s="26" t="s">
        <v>73</v>
      </c>
      <c r="D81" s="20"/>
      <c r="E81" s="21">
        <v>1</v>
      </c>
      <c r="F81" s="20" t="s">
        <v>13</v>
      </c>
      <c r="G81" s="22"/>
      <c r="H81" s="22">
        <f t="shared" si="5"/>
        <v>0</v>
      </c>
      <c r="I81" s="23">
        <f t="shared" si="3"/>
        <v>0</v>
      </c>
    </row>
    <row r="82" spans="2:9" x14ac:dyDescent="0.2">
      <c r="B82" s="24">
        <f t="shared" si="4"/>
        <v>13.399999999999991</v>
      </c>
      <c r="C82" s="26" t="s">
        <v>74</v>
      </c>
      <c r="D82" s="20"/>
      <c r="E82" s="21">
        <v>1</v>
      </c>
      <c r="F82" s="20" t="s">
        <v>13</v>
      </c>
      <c r="G82" s="22"/>
      <c r="H82" s="22">
        <f t="shared" si="5"/>
        <v>0</v>
      </c>
      <c r="I82" s="23">
        <f t="shared" si="3"/>
        <v>0</v>
      </c>
    </row>
    <row r="83" spans="2:9" x14ac:dyDescent="0.2">
      <c r="B83" s="24">
        <f t="shared" si="4"/>
        <v>13.409999999999991</v>
      </c>
      <c r="C83" s="26" t="s">
        <v>75</v>
      </c>
      <c r="D83" s="20"/>
      <c r="E83" s="21">
        <v>1</v>
      </c>
      <c r="F83" s="20" t="s">
        <v>13</v>
      </c>
      <c r="G83" s="22"/>
      <c r="H83" s="22">
        <f t="shared" si="5"/>
        <v>0</v>
      </c>
      <c r="I83" s="23">
        <f t="shared" si="3"/>
        <v>0</v>
      </c>
    </row>
    <row r="84" spans="2:9" x14ac:dyDescent="0.2">
      <c r="B84" s="18">
        <v>14</v>
      </c>
      <c r="C84" s="19" t="s">
        <v>76</v>
      </c>
      <c r="D84" s="20"/>
      <c r="E84" s="21"/>
      <c r="F84" s="20"/>
      <c r="G84" s="22"/>
      <c r="H84" s="22"/>
      <c r="I84" s="23"/>
    </row>
    <row r="85" spans="2:9" ht="22.5" x14ac:dyDescent="0.2">
      <c r="B85" s="24">
        <f>SUM(B84+0.01)</f>
        <v>14.01</v>
      </c>
      <c r="C85" s="26" t="s">
        <v>77</v>
      </c>
      <c r="D85" s="20"/>
      <c r="E85" s="21">
        <v>1</v>
      </c>
      <c r="F85" s="20" t="s">
        <v>13</v>
      </c>
      <c r="G85" s="22"/>
      <c r="H85" s="22">
        <f>SUM(E85*G85)</f>
        <v>0</v>
      </c>
      <c r="I85" s="23">
        <f t="shared" si="3"/>
        <v>0</v>
      </c>
    </row>
    <row r="86" spans="2:9" x14ac:dyDescent="0.2">
      <c r="B86" s="24">
        <f>SUM(B85+0.01)</f>
        <v>14.02</v>
      </c>
      <c r="C86" s="26" t="s">
        <v>78</v>
      </c>
      <c r="D86" s="20"/>
      <c r="E86" s="21">
        <v>1</v>
      </c>
      <c r="F86" s="20" t="s">
        <v>13</v>
      </c>
      <c r="G86" s="22"/>
      <c r="H86" s="22">
        <f>SUM(E86*G86)</f>
        <v>0</v>
      </c>
      <c r="I86" s="23">
        <f t="shared" si="3"/>
        <v>0</v>
      </c>
    </row>
    <row r="87" spans="2:9" ht="22.5" x14ac:dyDescent="0.2">
      <c r="B87" s="24">
        <f>SUM(B86+0.01)</f>
        <v>14.03</v>
      </c>
      <c r="C87" s="26" t="s">
        <v>79</v>
      </c>
      <c r="D87" s="20"/>
      <c r="E87" s="21">
        <v>1</v>
      </c>
      <c r="F87" s="20" t="s">
        <v>13</v>
      </c>
      <c r="G87" s="22"/>
      <c r="H87" s="22">
        <f>SUM(E87*G87)</f>
        <v>0</v>
      </c>
      <c r="I87" s="23">
        <f t="shared" si="3"/>
        <v>0</v>
      </c>
    </row>
    <row r="88" spans="2:9" x14ac:dyDescent="0.2">
      <c r="B88" s="18">
        <v>15</v>
      </c>
      <c r="C88" s="19" t="s">
        <v>80</v>
      </c>
      <c r="D88" s="20"/>
      <c r="E88" s="21"/>
      <c r="F88" s="20"/>
      <c r="G88" s="22"/>
      <c r="H88" s="22"/>
      <c r="I88" s="23"/>
    </row>
    <row r="89" spans="2:9" ht="21" customHeight="1" x14ac:dyDescent="0.2">
      <c r="B89" s="24">
        <f t="shared" ref="B89:B99" si="6">SUM(B88+0.01)</f>
        <v>15.01</v>
      </c>
      <c r="C89" s="26" t="s">
        <v>81</v>
      </c>
      <c r="D89" s="20"/>
      <c r="E89" s="21">
        <v>1</v>
      </c>
      <c r="F89" s="20" t="s">
        <v>13</v>
      </c>
      <c r="G89" s="22"/>
      <c r="H89" s="22">
        <f t="shared" ref="H89:H99" si="7">SUM(E89*G89)</f>
        <v>0</v>
      </c>
      <c r="I89" s="23">
        <f t="shared" si="3"/>
        <v>0</v>
      </c>
    </row>
    <row r="90" spans="2:9" ht="22.5" x14ac:dyDescent="0.2">
      <c r="B90" s="24">
        <f t="shared" si="6"/>
        <v>15.02</v>
      </c>
      <c r="C90" s="26" t="s">
        <v>82</v>
      </c>
      <c r="D90" s="20"/>
      <c r="E90" s="21">
        <v>1</v>
      </c>
      <c r="F90" s="20" t="s">
        <v>13</v>
      </c>
      <c r="G90" s="22"/>
      <c r="H90" s="22">
        <f t="shared" si="7"/>
        <v>0</v>
      </c>
      <c r="I90" s="23">
        <f t="shared" si="3"/>
        <v>0</v>
      </c>
    </row>
    <row r="91" spans="2:9" x14ac:dyDescent="0.2">
      <c r="B91" s="24">
        <f t="shared" si="6"/>
        <v>15.03</v>
      </c>
      <c r="C91" s="26" t="s">
        <v>83</v>
      </c>
      <c r="D91" s="20"/>
      <c r="E91" s="21">
        <v>1</v>
      </c>
      <c r="F91" s="20" t="s">
        <v>13</v>
      </c>
      <c r="G91" s="22"/>
      <c r="H91" s="22">
        <f t="shared" si="7"/>
        <v>0</v>
      </c>
      <c r="I91" s="23">
        <f t="shared" si="3"/>
        <v>0</v>
      </c>
    </row>
    <row r="92" spans="2:9" x14ac:dyDescent="0.2">
      <c r="B92" s="24">
        <f t="shared" si="6"/>
        <v>15.04</v>
      </c>
      <c r="C92" s="26" t="s">
        <v>84</v>
      </c>
      <c r="D92" s="20"/>
      <c r="E92" s="21">
        <v>1</v>
      </c>
      <c r="F92" s="20" t="s">
        <v>13</v>
      </c>
      <c r="G92" s="22"/>
      <c r="H92" s="22">
        <f t="shared" si="7"/>
        <v>0</v>
      </c>
      <c r="I92" s="23">
        <f t="shared" ref="I92:I154" si="8">SUM(E92*H92)</f>
        <v>0</v>
      </c>
    </row>
    <row r="93" spans="2:9" x14ac:dyDescent="0.2">
      <c r="B93" s="24">
        <f t="shared" si="6"/>
        <v>15.049999999999999</v>
      </c>
      <c r="C93" s="26" t="s">
        <v>85</v>
      </c>
      <c r="D93" s="20"/>
      <c r="E93" s="21">
        <v>1</v>
      </c>
      <c r="F93" s="20" t="s">
        <v>13</v>
      </c>
      <c r="G93" s="22"/>
      <c r="H93" s="22">
        <f t="shared" si="7"/>
        <v>0</v>
      </c>
      <c r="I93" s="23">
        <f t="shared" si="8"/>
        <v>0</v>
      </c>
    </row>
    <row r="94" spans="2:9" x14ac:dyDescent="0.2">
      <c r="B94" s="24">
        <f t="shared" si="6"/>
        <v>15.059999999999999</v>
      </c>
      <c r="C94" s="26" t="s">
        <v>86</v>
      </c>
      <c r="D94" s="20"/>
      <c r="E94" s="21">
        <v>1</v>
      </c>
      <c r="F94" s="20" t="s">
        <v>13</v>
      </c>
      <c r="G94" s="22"/>
      <c r="H94" s="22">
        <f t="shared" si="7"/>
        <v>0</v>
      </c>
      <c r="I94" s="23">
        <f t="shared" si="8"/>
        <v>0</v>
      </c>
    </row>
    <row r="95" spans="2:9" x14ac:dyDescent="0.2">
      <c r="B95" s="24">
        <f t="shared" si="6"/>
        <v>15.069999999999999</v>
      </c>
      <c r="C95" s="26" t="s">
        <v>87</v>
      </c>
      <c r="D95" s="20"/>
      <c r="E95" s="21">
        <v>1</v>
      </c>
      <c r="F95" s="20" t="s">
        <v>13</v>
      </c>
      <c r="G95" s="22"/>
      <c r="H95" s="22">
        <f t="shared" si="7"/>
        <v>0</v>
      </c>
      <c r="I95" s="23">
        <f t="shared" si="8"/>
        <v>0</v>
      </c>
    </row>
    <row r="96" spans="2:9" x14ac:dyDescent="0.2">
      <c r="B96" s="24">
        <f t="shared" si="6"/>
        <v>15.079999999999998</v>
      </c>
      <c r="C96" s="26" t="s">
        <v>88</v>
      </c>
      <c r="D96" s="20"/>
      <c r="E96" s="21">
        <v>1</v>
      </c>
      <c r="F96" s="20" t="s">
        <v>13</v>
      </c>
      <c r="G96" s="22"/>
      <c r="H96" s="22">
        <f t="shared" si="7"/>
        <v>0</v>
      </c>
      <c r="I96" s="23">
        <f t="shared" si="8"/>
        <v>0</v>
      </c>
    </row>
    <row r="97" spans="2:9" x14ac:dyDescent="0.2">
      <c r="B97" s="24">
        <f t="shared" si="6"/>
        <v>15.089999999999998</v>
      </c>
      <c r="C97" s="26" t="s">
        <v>89</v>
      </c>
      <c r="D97" s="20"/>
      <c r="E97" s="21">
        <v>1</v>
      </c>
      <c r="F97" s="20" t="s">
        <v>13</v>
      </c>
      <c r="G97" s="22"/>
      <c r="H97" s="22">
        <f t="shared" si="7"/>
        <v>0</v>
      </c>
      <c r="I97" s="23">
        <f t="shared" si="8"/>
        <v>0</v>
      </c>
    </row>
    <row r="98" spans="2:9" x14ac:dyDescent="0.2">
      <c r="B98" s="24">
        <f t="shared" si="6"/>
        <v>15.099999999999998</v>
      </c>
      <c r="C98" s="26" t="s">
        <v>90</v>
      </c>
      <c r="D98" s="20"/>
      <c r="E98" s="21">
        <v>1</v>
      </c>
      <c r="F98" s="20" t="s">
        <v>13</v>
      </c>
      <c r="G98" s="22"/>
      <c r="H98" s="22">
        <f t="shared" si="7"/>
        <v>0</v>
      </c>
      <c r="I98" s="23">
        <f t="shared" si="8"/>
        <v>0</v>
      </c>
    </row>
    <row r="99" spans="2:9" x14ac:dyDescent="0.2">
      <c r="B99" s="24">
        <f t="shared" si="6"/>
        <v>15.109999999999998</v>
      </c>
      <c r="C99" s="26" t="s">
        <v>91</v>
      </c>
      <c r="D99" s="20"/>
      <c r="E99" s="21">
        <v>1</v>
      </c>
      <c r="F99" s="20" t="s">
        <v>13</v>
      </c>
      <c r="G99" s="22"/>
      <c r="H99" s="22">
        <f t="shared" si="7"/>
        <v>0</v>
      </c>
      <c r="I99" s="23">
        <f t="shared" si="8"/>
        <v>0</v>
      </c>
    </row>
    <row r="100" spans="2:9" x14ac:dyDescent="0.2">
      <c r="B100" s="18">
        <v>16</v>
      </c>
      <c r="C100" s="19" t="s">
        <v>92</v>
      </c>
      <c r="D100" s="20"/>
      <c r="E100" s="21"/>
      <c r="F100" s="20"/>
      <c r="G100" s="22"/>
      <c r="H100" s="22"/>
      <c r="I100" s="23"/>
    </row>
    <row r="101" spans="2:9" ht="78.75" x14ac:dyDescent="0.2">
      <c r="B101" s="24">
        <f>SUM(B100+0.1)</f>
        <v>16.100000000000001</v>
      </c>
      <c r="C101" s="27" t="s">
        <v>93</v>
      </c>
      <c r="D101" s="20"/>
      <c r="E101" s="21">
        <v>1</v>
      </c>
      <c r="F101" s="20" t="s">
        <v>13</v>
      </c>
      <c r="G101" s="22"/>
      <c r="H101" s="22">
        <f>SUM(E101*G101)</f>
        <v>0</v>
      </c>
      <c r="I101" s="23">
        <f t="shared" si="8"/>
        <v>0</v>
      </c>
    </row>
    <row r="102" spans="2:9" x14ac:dyDescent="0.2">
      <c r="B102" s="18">
        <v>17</v>
      </c>
      <c r="C102" s="19" t="s">
        <v>94</v>
      </c>
      <c r="D102" s="20"/>
      <c r="E102" s="21"/>
      <c r="F102" s="20"/>
      <c r="G102" s="22"/>
      <c r="H102" s="22"/>
      <c r="I102" s="23"/>
    </row>
    <row r="103" spans="2:9" x14ac:dyDescent="0.2">
      <c r="B103" s="24">
        <f>SUM(B102+0.1)</f>
        <v>17.100000000000001</v>
      </c>
      <c r="C103" s="27" t="s">
        <v>95</v>
      </c>
      <c r="D103" s="20"/>
      <c r="E103" s="21">
        <v>1</v>
      </c>
      <c r="F103" s="20" t="s">
        <v>13</v>
      </c>
      <c r="G103" s="22"/>
      <c r="H103" s="22">
        <f>SUM(E103*G103)</f>
        <v>0</v>
      </c>
      <c r="I103" s="23">
        <f t="shared" si="8"/>
        <v>0</v>
      </c>
    </row>
    <row r="104" spans="2:9" x14ac:dyDescent="0.2">
      <c r="B104" s="18">
        <v>18</v>
      </c>
      <c r="C104" s="19" t="s">
        <v>96</v>
      </c>
      <c r="D104" s="20"/>
      <c r="E104" s="21"/>
      <c r="F104" s="20"/>
      <c r="G104" s="22"/>
      <c r="H104" s="22"/>
      <c r="I104" s="23"/>
    </row>
    <row r="105" spans="2:9" ht="43.15" customHeight="1" x14ac:dyDescent="0.2">
      <c r="B105" s="24">
        <f>SUM(B104+0.01)</f>
        <v>18.010000000000002</v>
      </c>
      <c r="C105" s="26" t="s">
        <v>97</v>
      </c>
      <c r="D105" s="20"/>
      <c r="E105" s="21">
        <v>1</v>
      </c>
      <c r="F105" s="20" t="s">
        <v>13</v>
      </c>
      <c r="G105" s="22"/>
      <c r="H105" s="22">
        <f>SUM(E105*G105)</f>
        <v>0</v>
      </c>
      <c r="I105" s="23">
        <f t="shared" si="8"/>
        <v>0</v>
      </c>
    </row>
    <row r="106" spans="2:9" ht="67.5" x14ac:dyDescent="0.2">
      <c r="B106" s="24">
        <f>SUM(B105+0.01)</f>
        <v>18.020000000000003</v>
      </c>
      <c r="C106" s="26" t="s">
        <v>98</v>
      </c>
      <c r="D106" s="20"/>
      <c r="E106" s="21">
        <v>1</v>
      </c>
      <c r="F106" s="20" t="s">
        <v>13</v>
      </c>
      <c r="G106" s="22"/>
      <c r="H106" s="22">
        <f>SUM(E106*G106)</f>
        <v>0</v>
      </c>
      <c r="I106" s="23">
        <f t="shared" si="8"/>
        <v>0</v>
      </c>
    </row>
    <row r="107" spans="2:9" ht="33.75" x14ac:dyDescent="0.2">
      <c r="B107" s="24">
        <f>SUM(B106+0.01)</f>
        <v>18.030000000000005</v>
      </c>
      <c r="C107" s="26" t="s">
        <v>99</v>
      </c>
      <c r="D107" s="20"/>
      <c r="E107" s="21">
        <v>1</v>
      </c>
      <c r="F107" s="20" t="s">
        <v>13</v>
      </c>
      <c r="G107" s="22"/>
      <c r="H107" s="22">
        <f>SUM(E107*G107)</f>
        <v>0</v>
      </c>
      <c r="I107" s="23">
        <f t="shared" si="8"/>
        <v>0</v>
      </c>
    </row>
    <row r="108" spans="2:9" ht="56.25" x14ac:dyDescent="0.2">
      <c r="B108" s="24">
        <f>SUM(B107+0.01)</f>
        <v>18.040000000000006</v>
      </c>
      <c r="C108" s="26" t="s">
        <v>100</v>
      </c>
      <c r="D108" s="20"/>
      <c r="E108" s="21">
        <v>1</v>
      </c>
      <c r="F108" s="20" t="s">
        <v>13</v>
      </c>
      <c r="G108" s="22"/>
      <c r="H108" s="22">
        <f>SUM(E108*G108)</f>
        <v>0</v>
      </c>
      <c r="I108" s="23">
        <f t="shared" si="8"/>
        <v>0</v>
      </c>
    </row>
    <row r="109" spans="2:9" ht="22.15" customHeight="1" x14ac:dyDescent="0.2">
      <c r="B109" s="24">
        <f>SUM(B108+0.01)</f>
        <v>18.050000000000008</v>
      </c>
      <c r="C109" s="26" t="s">
        <v>101</v>
      </c>
      <c r="D109" s="20"/>
      <c r="E109" s="21">
        <v>1</v>
      </c>
      <c r="F109" s="20" t="s">
        <v>13</v>
      </c>
      <c r="G109" s="22"/>
      <c r="H109" s="22">
        <f>SUM(E109*G109)</f>
        <v>0</v>
      </c>
      <c r="I109" s="23">
        <f t="shared" si="8"/>
        <v>0</v>
      </c>
    </row>
    <row r="110" spans="2:9" x14ac:dyDescent="0.2">
      <c r="B110" s="18">
        <v>19</v>
      </c>
      <c r="C110" s="19" t="s">
        <v>102</v>
      </c>
      <c r="D110" s="20"/>
      <c r="E110" s="21"/>
      <c r="F110" s="20"/>
      <c r="G110" s="22"/>
      <c r="H110" s="22"/>
      <c r="I110" s="23"/>
    </row>
    <row r="111" spans="2:9" ht="45" x14ac:dyDescent="0.2">
      <c r="B111" s="24">
        <f>SUM(B110+0.01)</f>
        <v>19.010000000000002</v>
      </c>
      <c r="C111" s="26" t="s">
        <v>103</v>
      </c>
      <c r="D111" s="20"/>
      <c r="E111" s="21">
        <v>1</v>
      </c>
      <c r="F111" s="20" t="s">
        <v>13</v>
      </c>
      <c r="G111" s="22"/>
      <c r="H111" s="22">
        <f>SUM(E111*G111)</f>
        <v>0</v>
      </c>
      <c r="I111" s="23">
        <f t="shared" si="8"/>
        <v>0</v>
      </c>
    </row>
    <row r="112" spans="2:9" ht="22.5" x14ac:dyDescent="0.2">
      <c r="B112" s="24">
        <f>SUM(B111+0.01)</f>
        <v>19.020000000000003</v>
      </c>
      <c r="C112" s="26" t="s">
        <v>104</v>
      </c>
      <c r="D112" s="20"/>
      <c r="E112" s="21">
        <v>1</v>
      </c>
      <c r="F112" s="20" t="s">
        <v>13</v>
      </c>
      <c r="G112" s="22"/>
      <c r="H112" s="22">
        <f>SUM(E112*G112)</f>
        <v>0</v>
      </c>
      <c r="I112" s="23">
        <f t="shared" si="8"/>
        <v>0</v>
      </c>
    </row>
    <row r="113" spans="2:9" x14ac:dyDescent="0.2">
      <c r="B113" s="18">
        <v>20</v>
      </c>
      <c r="C113" s="19" t="s">
        <v>105</v>
      </c>
      <c r="D113" s="20"/>
      <c r="E113" s="21"/>
      <c r="F113" s="20"/>
      <c r="G113" s="22"/>
      <c r="H113" s="22"/>
      <c r="I113" s="23"/>
    </row>
    <row r="114" spans="2:9" ht="22.5" x14ac:dyDescent="0.2">
      <c r="B114" s="24">
        <f>SUM(B113+0.01)</f>
        <v>20.010000000000002</v>
      </c>
      <c r="C114" s="26" t="s">
        <v>106</v>
      </c>
      <c r="D114" s="20"/>
      <c r="E114" s="21">
        <v>1</v>
      </c>
      <c r="F114" s="20" t="s">
        <v>13</v>
      </c>
      <c r="G114" s="22"/>
      <c r="H114" s="22">
        <f>SUM(E114*G114)</f>
        <v>0</v>
      </c>
      <c r="I114" s="23">
        <f t="shared" si="8"/>
        <v>0</v>
      </c>
    </row>
    <row r="115" spans="2:9" ht="33.75" x14ac:dyDescent="0.2">
      <c r="B115" s="24">
        <f>SUM(B114+0.01)</f>
        <v>20.020000000000003</v>
      </c>
      <c r="C115" s="26" t="s">
        <v>107</v>
      </c>
      <c r="D115" s="20"/>
      <c r="E115" s="21">
        <v>1</v>
      </c>
      <c r="F115" s="20" t="s">
        <v>13</v>
      </c>
      <c r="G115" s="22"/>
      <c r="H115" s="22">
        <f>SUM(E115*G115)</f>
        <v>0</v>
      </c>
      <c r="I115" s="23">
        <f t="shared" si="8"/>
        <v>0</v>
      </c>
    </row>
    <row r="116" spans="2:9" ht="45" x14ac:dyDescent="0.2">
      <c r="B116" s="24">
        <f>SUM(B115+0.01)</f>
        <v>20.030000000000005</v>
      </c>
      <c r="C116" s="26" t="s">
        <v>108</v>
      </c>
      <c r="D116" s="20"/>
      <c r="E116" s="21">
        <v>1</v>
      </c>
      <c r="F116" s="20" t="s">
        <v>13</v>
      </c>
      <c r="G116" s="22"/>
      <c r="H116" s="22">
        <f>SUM(E116*G116)</f>
        <v>0</v>
      </c>
      <c r="I116" s="23">
        <f t="shared" si="8"/>
        <v>0</v>
      </c>
    </row>
    <row r="117" spans="2:9" x14ac:dyDescent="0.2">
      <c r="B117" s="18">
        <v>21</v>
      </c>
      <c r="C117" s="29" t="s">
        <v>109</v>
      </c>
      <c r="D117" s="20"/>
      <c r="E117" s="21"/>
      <c r="F117" s="20"/>
      <c r="G117" s="22"/>
      <c r="H117" s="22"/>
      <c r="I117" s="23"/>
    </row>
    <row r="118" spans="2:9" ht="45" x14ac:dyDescent="0.2">
      <c r="B118" s="24">
        <f t="shared" ref="B118:B126" si="9">SUM(B117+0.01)</f>
        <v>21.01</v>
      </c>
      <c r="C118" s="26" t="s">
        <v>110</v>
      </c>
      <c r="D118" s="20"/>
      <c r="E118" s="21">
        <v>1</v>
      </c>
      <c r="F118" s="20" t="s">
        <v>13</v>
      </c>
      <c r="G118" s="22"/>
      <c r="H118" s="22">
        <f t="shared" ref="H118:H126" si="10">SUM(E118*G118)</f>
        <v>0</v>
      </c>
      <c r="I118" s="23">
        <f t="shared" si="8"/>
        <v>0</v>
      </c>
    </row>
    <row r="119" spans="2:9" ht="22.5" x14ac:dyDescent="0.2">
      <c r="B119" s="24">
        <f t="shared" si="9"/>
        <v>21.020000000000003</v>
      </c>
      <c r="C119" s="26" t="s">
        <v>111</v>
      </c>
      <c r="D119" s="20"/>
      <c r="E119" s="21">
        <v>1</v>
      </c>
      <c r="F119" s="20" t="s">
        <v>13</v>
      </c>
      <c r="G119" s="22"/>
      <c r="H119" s="22">
        <f t="shared" si="10"/>
        <v>0</v>
      </c>
      <c r="I119" s="23">
        <f t="shared" si="8"/>
        <v>0</v>
      </c>
    </row>
    <row r="120" spans="2:9" ht="33.75" x14ac:dyDescent="0.2">
      <c r="B120" s="24">
        <f t="shared" si="9"/>
        <v>21.030000000000005</v>
      </c>
      <c r="C120" s="26" t="s">
        <v>112</v>
      </c>
      <c r="D120" s="20"/>
      <c r="E120" s="21">
        <v>1</v>
      </c>
      <c r="F120" s="20" t="s">
        <v>13</v>
      </c>
      <c r="G120" s="22"/>
      <c r="H120" s="22">
        <f t="shared" si="10"/>
        <v>0</v>
      </c>
      <c r="I120" s="23">
        <f t="shared" si="8"/>
        <v>0</v>
      </c>
    </row>
    <row r="121" spans="2:9" ht="22.5" x14ac:dyDescent="0.2">
      <c r="B121" s="24">
        <f t="shared" si="9"/>
        <v>21.040000000000006</v>
      </c>
      <c r="C121" s="26" t="s">
        <v>113</v>
      </c>
      <c r="D121" s="20"/>
      <c r="E121" s="21">
        <v>1</v>
      </c>
      <c r="F121" s="20" t="s">
        <v>13</v>
      </c>
      <c r="G121" s="22"/>
      <c r="H121" s="22">
        <f t="shared" si="10"/>
        <v>0</v>
      </c>
      <c r="I121" s="23">
        <f t="shared" si="8"/>
        <v>0</v>
      </c>
    </row>
    <row r="122" spans="2:9" ht="67.5" x14ac:dyDescent="0.2">
      <c r="B122" s="24">
        <f t="shared" si="9"/>
        <v>21.050000000000008</v>
      </c>
      <c r="C122" s="26" t="s">
        <v>114</v>
      </c>
      <c r="D122" s="20"/>
      <c r="E122" s="21">
        <v>1</v>
      </c>
      <c r="F122" s="20" t="s">
        <v>13</v>
      </c>
      <c r="G122" s="22"/>
      <c r="H122" s="22">
        <f t="shared" si="10"/>
        <v>0</v>
      </c>
      <c r="I122" s="23">
        <f t="shared" si="8"/>
        <v>0</v>
      </c>
    </row>
    <row r="123" spans="2:9" ht="67.5" x14ac:dyDescent="0.2">
      <c r="B123" s="24">
        <f t="shared" si="9"/>
        <v>21.060000000000009</v>
      </c>
      <c r="C123" s="26" t="s">
        <v>115</v>
      </c>
      <c r="D123" s="20"/>
      <c r="E123" s="21">
        <v>1</v>
      </c>
      <c r="F123" s="20" t="s">
        <v>13</v>
      </c>
      <c r="G123" s="22"/>
      <c r="H123" s="22">
        <f t="shared" si="10"/>
        <v>0</v>
      </c>
      <c r="I123" s="23">
        <f t="shared" si="8"/>
        <v>0</v>
      </c>
    </row>
    <row r="124" spans="2:9" ht="101.25" x14ac:dyDescent="0.2">
      <c r="B124" s="24">
        <f t="shared" si="9"/>
        <v>21.070000000000011</v>
      </c>
      <c r="C124" s="26" t="s">
        <v>116</v>
      </c>
      <c r="D124" s="20"/>
      <c r="E124" s="21">
        <v>1</v>
      </c>
      <c r="F124" s="20" t="s">
        <v>13</v>
      </c>
      <c r="G124" s="22"/>
      <c r="H124" s="22">
        <f t="shared" si="10"/>
        <v>0</v>
      </c>
      <c r="I124" s="23">
        <f t="shared" si="8"/>
        <v>0</v>
      </c>
    </row>
    <row r="125" spans="2:9" ht="56.25" x14ac:dyDescent="0.2">
      <c r="B125" s="24">
        <f t="shared" si="9"/>
        <v>21.080000000000013</v>
      </c>
      <c r="C125" s="26" t="s">
        <v>117</v>
      </c>
      <c r="D125" s="20"/>
      <c r="E125" s="21">
        <v>1</v>
      </c>
      <c r="F125" s="20" t="s">
        <v>13</v>
      </c>
      <c r="G125" s="22"/>
      <c r="H125" s="22">
        <f t="shared" si="10"/>
        <v>0</v>
      </c>
      <c r="I125" s="23">
        <f t="shared" si="8"/>
        <v>0</v>
      </c>
    </row>
    <row r="126" spans="2:9" ht="22.5" x14ac:dyDescent="0.2">
      <c r="B126" s="24">
        <f t="shared" si="9"/>
        <v>21.090000000000014</v>
      </c>
      <c r="C126" s="26" t="s">
        <v>118</v>
      </c>
      <c r="D126" s="20"/>
      <c r="E126" s="21">
        <v>1</v>
      </c>
      <c r="F126" s="20" t="s">
        <v>13</v>
      </c>
      <c r="G126" s="22"/>
      <c r="H126" s="22">
        <f t="shared" si="10"/>
        <v>0</v>
      </c>
      <c r="I126" s="23">
        <f t="shared" si="8"/>
        <v>0</v>
      </c>
    </row>
    <row r="127" spans="2:9" x14ac:dyDescent="0.2">
      <c r="B127" s="18">
        <v>22</v>
      </c>
      <c r="C127" s="19" t="s">
        <v>119</v>
      </c>
      <c r="D127" s="20"/>
      <c r="E127" s="21"/>
      <c r="F127" s="20"/>
      <c r="G127" s="22"/>
      <c r="H127" s="22"/>
      <c r="I127" s="23">
        <f t="shared" si="8"/>
        <v>0</v>
      </c>
    </row>
    <row r="128" spans="2:9" ht="33.75" x14ac:dyDescent="0.2">
      <c r="B128" s="24">
        <f t="shared" ref="B128:B135" si="11">SUM(B127+0.01)</f>
        <v>22.01</v>
      </c>
      <c r="C128" s="26" t="s">
        <v>120</v>
      </c>
      <c r="D128" s="20"/>
      <c r="E128" s="21">
        <v>1</v>
      </c>
      <c r="F128" s="20" t="s">
        <v>13</v>
      </c>
      <c r="G128" s="22"/>
      <c r="H128" s="22">
        <f t="shared" ref="H128:H135" si="12">SUM(E128*G128)</f>
        <v>0</v>
      </c>
      <c r="I128" s="23">
        <f t="shared" si="8"/>
        <v>0</v>
      </c>
    </row>
    <row r="129" spans="2:9" ht="45" x14ac:dyDescent="0.2">
      <c r="B129" s="24">
        <f t="shared" si="11"/>
        <v>22.020000000000003</v>
      </c>
      <c r="C129" s="26" t="s">
        <v>121</v>
      </c>
      <c r="D129" s="20"/>
      <c r="E129" s="21">
        <v>1</v>
      </c>
      <c r="F129" s="20" t="s">
        <v>13</v>
      </c>
      <c r="G129" s="22"/>
      <c r="H129" s="22">
        <f t="shared" si="12"/>
        <v>0</v>
      </c>
      <c r="I129" s="23">
        <f t="shared" si="8"/>
        <v>0</v>
      </c>
    </row>
    <row r="130" spans="2:9" ht="33.75" x14ac:dyDescent="0.2">
      <c r="B130" s="24">
        <f t="shared" si="11"/>
        <v>22.030000000000005</v>
      </c>
      <c r="C130" s="26" t="s">
        <v>122</v>
      </c>
      <c r="D130" s="20"/>
      <c r="E130" s="21">
        <v>1</v>
      </c>
      <c r="F130" s="20" t="s">
        <v>13</v>
      </c>
      <c r="G130" s="22"/>
      <c r="H130" s="22">
        <f t="shared" si="12"/>
        <v>0</v>
      </c>
      <c r="I130" s="23">
        <f t="shared" si="8"/>
        <v>0</v>
      </c>
    </row>
    <row r="131" spans="2:9" ht="33.75" x14ac:dyDescent="0.2">
      <c r="B131" s="24">
        <f t="shared" si="11"/>
        <v>22.040000000000006</v>
      </c>
      <c r="C131" s="26" t="s">
        <v>123</v>
      </c>
      <c r="D131" s="20"/>
      <c r="E131" s="21">
        <v>1</v>
      </c>
      <c r="F131" s="20" t="s">
        <v>13</v>
      </c>
      <c r="G131" s="22"/>
      <c r="H131" s="22">
        <f t="shared" si="12"/>
        <v>0</v>
      </c>
      <c r="I131" s="23">
        <f t="shared" si="8"/>
        <v>0</v>
      </c>
    </row>
    <row r="132" spans="2:9" ht="22.5" x14ac:dyDescent="0.2">
      <c r="B132" s="24">
        <f t="shared" si="11"/>
        <v>22.050000000000008</v>
      </c>
      <c r="C132" s="26" t="s">
        <v>124</v>
      </c>
      <c r="D132" s="20"/>
      <c r="E132" s="21">
        <v>1</v>
      </c>
      <c r="F132" s="20" t="s">
        <v>13</v>
      </c>
      <c r="G132" s="22"/>
      <c r="H132" s="22">
        <f t="shared" si="12"/>
        <v>0</v>
      </c>
      <c r="I132" s="23">
        <f t="shared" si="8"/>
        <v>0</v>
      </c>
    </row>
    <row r="133" spans="2:9" ht="33.75" x14ac:dyDescent="0.2">
      <c r="B133" s="24">
        <f t="shared" si="11"/>
        <v>22.060000000000009</v>
      </c>
      <c r="C133" s="26" t="s">
        <v>125</v>
      </c>
      <c r="D133" s="20"/>
      <c r="E133" s="21">
        <v>1</v>
      </c>
      <c r="F133" s="20" t="s">
        <v>13</v>
      </c>
      <c r="G133" s="22"/>
      <c r="H133" s="22">
        <f t="shared" si="12"/>
        <v>0</v>
      </c>
      <c r="I133" s="23">
        <f t="shared" si="8"/>
        <v>0</v>
      </c>
    </row>
    <row r="134" spans="2:9" ht="33.75" x14ac:dyDescent="0.2">
      <c r="B134" s="24">
        <f t="shared" si="11"/>
        <v>22.070000000000011</v>
      </c>
      <c r="C134" s="26" t="s">
        <v>126</v>
      </c>
      <c r="D134" s="20"/>
      <c r="E134" s="21">
        <v>1</v>
      </c>
      <c r="F134" s="20" t="s">
        <v>13</v>
      </c>
      <c r="G134" s="22"/>
      <c r="H134" s="22">
        <f t="shared" si="12"/>
        <v>0</v>
      </c>
      <c r="I134" s="23">
        <f t="shared" si="8"/>
        <v>0</v>
      </c>
    </row>
    <row r="135" spans="2:9" ht="56.25" x14ac:dyDescent="0.2">
      <c r="B135" s="24">
        <f t="shared" si="11"/>
        <v>22.080000000000013</v>
      </c>
      <c r="C135" s="26" t="s">
        <v>127</v>
      </c>
      <c r="D135" s="20"/>
      <c r="E135" s="21">
        <v>1</v>
      </c>
      <c r="F135" s="20" t="s">
        <v>13</v>
      </c>
      <c r="G135" s="22"/>
      <c r="H135" s="22">
        <f t="shared" si="12"/>
        <v>0</v>
      </c>
      <c r="I135" s="23">
        <f t="shared" si="8"/>
        <v>0</v>
      </c>
    </row>
    <row r="136" spans="2:9" x14ac:dyDescent="0.2">
      <c r="B136" s="18">
        <v>23</v>
      </c>
      <c r="C136" s="19" t="s">
        <v>128</v>
      </c>
      <c r="D136" s="20"/>
      <c r="E136" s="21"/>
      <c r="F136" s="20"/>
      <c r="G136" s="22"/>
      <c r="H136" s="22"/>
      <c r="I136" s="23">
        <f t="shared" si="8"/>
        <v>0</v>
      </c>
    </row>
    <row r="137" spans="2:9" ht="27.75" customHeight="1" x14ac:dyDescent="0.2">
      <c r="B137" s="24">
        <f>SUM(B136+0.01)</f>
        <v>23.01</v>
      </c>
      <c r="C137" s="26" t="s">
        <v>129</v>
      </c>
      <c r="D137" s="20"/>
      <c r="E137" s="21">
        <v>1</v>
      </c>
      <c r="F137" s="20" t="s">
        <v>13</v>
      </c>
      <c r="G137" s="22"/>
      <c r="H137" s="22">
        <f>SUM(E137*G137)</f>
        <v>0</v>
      </c>
      <c r="I137" s="23">
        <f t="shared" si="8"/>
        <v>0</v>
      </c>
    </row>
    <row r="138" spans="2:9" ht="56.25" x14ac:dyDescent="0.2">
      <c r="B138" s="24">
        <f>SUM(B137+0.01)</f>
        <v>23.020000000000003</v>
      </c>
      <c r="C138" s="26" t="s">
        <v>130</v>
      </c>
      <c r="D138" s="20"/>
      <c r="E138" s="21">
        <v>1</v>
      </c>
      <c r="F138" s="20" t="s">
        <v>13</v>
      </c>
      <c r="G138" s="22"/>
      <c r="H138" s="22">
        <f>SUM(E138*G138)</f>
        <v>0</v>
      </c>
      <c r="I138" s="23">
        <f t="shared" si="8"/>
        <v>0</v>
      </c>
    </row>
    <row r="139" spans="2:9" ht="33.75" x14ac:dyDescent="0.2">
      <c r="B139" s="24">
        <f>SUM(B138+0.01)</f>
        <v>23.030000000000005</v>
      </c>
      <c r="C139" s="26" t="s">
        <v>131</v>
      </c>
      <c r="D139" s="20"/>
      <c r="E139" s="21">
        <v>1</v>
      </c>
      <c r="F139" s="20" t="s">
        <v>13</v>
      </c>
      <c r="G139" s="22"/>
      <c r="H139" s="22">
        <f>SUM(E139*G139)</f>
        <v>0</v>
      </c>
      <c r="I139" s="23">
        <f t="shared" si="8"/>
        <v>0</v>
      </c>
    </row>
    <row r="140" spans="2:9" x14ac:dyDescent="0.2">
      <c r="B140" s="18">
        <v>24</v>
      </c>
      <c r="C140" s="19" t="s">
        <v>132</v>
      </c>
      <c r="D140" s="20"/>
      <c r="E140" s="21"/>
      <c r="F140" s="20"/>
      <c r="G140" s="22"/>
      <c r="H140" s="22"/>
      <c r="I140" s="23">
        <f t="shared" si="8"/>
        <v>0</v>
      </c>
    </row>
    <row r="141" spans="2:9" ht="90" x14ac:dyDescent="0.2">
      <c r="B141" s="24">
        <f>SUM(B140+0.1)</f>
        <v>24.1</v>
      </c>
      <c r="C141" s="26" t="s">
        <v>133</v>
      </c>
      <c r="D141" s="20"/>
      <c r="E141" s="21">
        <v>1</v>
      </c>
      <c r="F141" s="20" t="s">
        <v>13</v>
      </c>
      <c r="G141" s="22"/>
      <c r="H141" s="22">
        <f>SUM(E141*G141)</f>
        <v>0</v>
      </c>
      <c r="I141" s="23">
        <f t="shared" si="8"/>
        <v>0</v>
      </c>
    </row>
    <row r="142" spans="2:9" x14ac:dyDescent="0.2">
      <c r="B142" s="18">
        <v>25</v>
      </c>
      <c r="C142" s="19" t="s">
        <v>134</v>
      </c>
      <c r="D142" s="20"/>
      <c r="E142" s="21"/>
      <c r="F142" s="20"/>
      <c r="G142" s="22"/>
      <c r="H142" s="22"/>
      <c r="I142" s="23"/>
    </row>
    <row r="143" spans="2:9" ht="22.5" x14ac:dyDescent="0.2">
      <c r="B143" s="24">
        <f t="shared" ref="B143:B148" si="13">SUM(B142+0.01)</f>
        <v>25.01</v>
      </c>
      <c r="C143" s="26" t="s">
        <v>135</v>
      </c>
      <c r="D143" s="20"/>
      <c r="E143" s="21">
        <v>1</v>
      </c>
      <c r="F143" s="20" t="s">
        <v>13</v>
      </c>
      <c r="G143" s="22"/>
      <c r="H143" s="22">
        <f t="shared" ref="H143:H206" si="14">SUM(E143*G143)</f>
        <v>0</v>
      </c>
      <c r="I143" s="23">
        <f t="shared" si="8"/>
        <v>0</v>
      </c>
    </row>
    <row r="144" spans="2:9" ht="90" x14ac:dyDescent="0.2">
      <c r="B144" s="24">
        <f t="shared" si="13"/>
        <v>25.020000000000003</v>
      </c>
      <c r="C144" s="26" t="s">
        <v>136</v>
      </c>
      <c r="D144" s="20"/>
      <c r="E144" s="21">
        <v>1</v>
      </c>
      <c r="F144" s="20" t="s">
        <v>13</v>
      </c>
      <c r="G144" s="22"/>
      <c r="H144" s="22">
        <f t="shared" si="14"/>
        <v>0</v>
      </c>
      <c r="I144" s="23">
        <f t="shared" si="8"/>
        <v>0</v>
      </c>
    </row>
    <row r="145" spans="2:9" ht="67.5" x14ac:dyDescent="0.2">
      <c r="B145" s="24">
        <f t="shared" si="13"/>
        <v>25.030000000000005</v>
      </c>
      <c r="C145" s="26" t="s">
        <v>137</v>
      </c>
      <c r="D145" s="20"/>
      <c r="E145" s="21">
        <v>1</v>
      </c>
      <c r="F145" s="20" t="s">
        <v>13</v>
      </c>
      <c r="G145" s="22"/>
      <c r="H145" s="22">
        <f t="shared" si="14"/>
        <v>0</v>
      </c>
      <c r="I145" s="23">
        <f t="shared" si="8"/>
        <v>0</v>
      </c>
    </row>
    <row r="146" spans="2:9" ht="67.5" x14ac:dyDescent="0.2">
      <c r="B146" s="24">
        <f t="shared" si="13"/>
        <v>25.040000000000006</v>
      </c>
      <c r="C146" s="26" t="s">
        <v>138</v>
      </c>
      <c r="D146" s="20"/>
      <c r="E146" s="21">
        <v>1</v>
      </c>
      <c r="F146" s="20" t="s">
        <v>13</v>
      </c>
      <c r="G146" s="22"/>
      <c r="H146" s="22">
        <f t="shared" si="14"/>
        <v>0</v>
      </c>
      <c r="I146" s="23">
        <f t="shared" si="8"/>
        <v>0</v>
      </c>
    </row>
    <row r="147" spans="2:9" ht="115.15" customHeight="1" x14ac:dyDescent="0.2">
      <c r="B147" s="24">
        <f t="shared" si="13"/>
        <v>25.050000000000008</v>
      </c>
      <c r="C147" s="26" t="s">
        <v>139</v>
      </c>
      <c r="D147" s="20"/>
      <c r="E147" s="21">
        <v>1</v>
      </c>
      <c r="F147" s="20" t="s">
        <v>13</v>
      </c>
      <c r="G147" s="22"/>
      <c r="H147" s="22">
        <f t="shared" si="14"/>
        <v>0</v>
      </c>
      <c r="I147" s="23">
        <f t="shared" si="8"/>
        <v>0</v>
      </c>
    </row>
    <row r="148" spans="2:9" ht="45" x14ac:dyDescent="0.2">
      <c r="B148" s="24">
        <f t="shared" si="13"/>
        <v>25.060000000000009</v>
      </c>
      <c r="C148" s="26" t="s">
        <v>140</v>
      </c>
      <c r="D148" s="20"/>
      <c r="E148" s="21">
        <v>1</v>
      </c>
      <c r="F148" s="20" t="s">
        <v>13</v>
      </c>
      <c r="G148" s="22"/>
      <c r="H148" s="22">
        <f t="shared" si="14"/>
        <v>0</v>
      </c>
      <c r="I148" s="23">
        <f t="shared" si="8"/>
        <v>0</v>
      </c>
    </row>
    <row r="149" spans="2:9" x14ac:dyDescent="0.2">
      <c r="B149" s="18">
        <v>26</v>
      </c>
      <c r="C149" s="19" t="s">
        <v>141</v>
      </c>
      <c r="D149" s="20"/>
      <c r="E149" s="21"/>
      <c r="F149" s="20"/>
      <c r="G149" s="22"/>
      <c r="H149" s="22"/>
      <c r="I149" s="23"/>
    </row>
    <row r="150" spans="2:9" ht="22.5" x14ac:dyDescent="0.2">
      <c r="B150" s="24">
        <f>SUM(B149+0.01)</f>
        <v>26.01</v>
      </c>
      <c r="C150" s="26" t="s">
        <v>142</v>
      </c>
      <c r="D150" s="20"/>
      <c r="E150" s="21">
        <v>1</v>
      </c>
      <c r="F150" s="20" t="s">
        <v>13</v>
      </c>
      <c r="G150" s="22"/>
      <c r="H150" s="22">
        <f t="shared" si="14"/>
        <v>0</v>
      </c>
      <c r="I150" s="23">
        <f t="shared" si="8"/>
        <v>0</v>
      </c>
    </row>
    <row r="151" spans="2:9" ht="56.25" x14ac:dyDescent="0.2">
      <c r="B151" s="24">
        <f>SUM(B150+0.01)</f>
        <v>26.020000000000003</v>
      </c>
      <c r="C151" s="26" t="s">
        <v>143</v>
      </c>
      <c r="D151" s="20"/>
      <c r="E151" s="21">
        <v>1</v>
      </c>
      <c r="F151" s="20" t="s">
        <v>13</v>
      </c>
      <c r="G151" s="22"/>
      <c r="H151" s="22">
        <f t="shared" si="14"/>
        <v>0</v>
      </c>
      <c r="I151" s="23">
        <f t="shared" si="8"/>
        <v>0</v>
      </c>
    </row>
    <row r="152" spans="2:9" ht="33.75" x14ac:dyDescent="0.2">
      <c r="B152" s="24">
        <f>SUM(B151+0.01)</f>
        <v>26.030000000000005</v>
      </c>
      <c r="C152" s="26" t="s">
        <v>144</v>
      </c>
      <c r="D152" s="20"/>
      <c r="E152" s="21">
        <v>1</v>
      </c>
      <c r="F152" s="20" t="s">
        <v>13</v>
      </c>
      <c r="G152" s="22"/>
      <c r="H152" s="22">
        <f t="shared" si="14"/>
        <v>0</v>
      </c>
      <c r="I152" s="23">
        <f t="shared" si="8"/>
        <v>0</v>
      </c>
    </row>
    <row r="153" spans="2:9" ht="45" x14ac:dyDescent="0.2">
      <c r="B153" s="24">
        <f>SUM(B152+0.01)</f>
        <v>26.040000000000006</v>
      </c>
      <c r="C153" s="26" t="s">
        <v>145</v>
      </c>
      <c r="D153" s="20"/>
      <c r="E153" s="21">
        <v>1</v>
      </c>
      <c r="F153" s="20" t="s">
        <v>13</v>
      </c>
      <c r="G153" s="22"/>
      <c r="H153" s="22">
        <f t="shared" si="14"/>
        <v>0</v>
      </c>
      <c r="I153" s="23">
        <f t="shared" si="8"/>
        <v>0</v>
      </c>
    </row>
    <row r="154" spans="2:9" ht="45" x14ac:dyDescent="0.2">
      <c r="B154" s="24">
        <f>SUM(B153+0.01)</f>
        <v>26.050000000000008</v>
      </c>
      <c r="C154" s="26" t="s">
        <v>146</v>
      </c>
      <c r="D154" s="20"/>
      <c r="E154" s="21">
        <v>1</v>
      </c>
      <c r="F154" s="20" t="s">
        <v>13</v>
      </c>
      <c r="G154" s="22"/>
      <c r="H154" s="22">
        <f t="shared" si="14"/>
        <v>0</v>
      </c>
      <c r="I154" s="23">
        <f t="shared" si="8"/>
        <v>0</v>
      </c>
    </row>
    <row r="155" spans="2:9" x14ac:dyDescent="0.2">
      <c r="B155" s="18">
        <v>27</v>
      </c>
      <c r="C155" s="19" t="s">
        <v>147</v>
      </c>
      <c r="D155" s="20"/>
      <c r="E155" s="21"/>
      <c r="F155" s="20"/>
      <c r="G155" s="22"/>
      <c r="H155" s="22"/>
      <c r="I155" s="23"/>
    </row>
    <row r="156" spans="2:9" ht="73.900000000000006" customHeight="1" x14ac:dyDescent="0.2">
      <c r="B156" s="24">
        <f>SUM(B155+0.01)</f>
        <v>27.01</v>
      </c>
      <c r="C156" s="26" t="s">
        <v>148</v>
      </c>
      <c r="D156" s="20"/>
      <c r="E156" s="21">
        <v>1</v>
      </c>
      <c r="F156" s="20" t="s">
        <v>13</v>
      </c>
      <c r="G156" s="22"/>
      <c r="H156" s="22">
        <f t="shared" si="14"/>
        <v>0</v>
      </c>
      <c r="I156" s="23">
        <f t="shared" ref="I156:I219" si="15">SUM(E156*H156)</f>
        <v>0</v>
      </c>
    </row>
    <row r="157" spans="2:9" ht="45" x14ac:dyDescent="0.2">
      <c r="B157" s="24">
        <f>SUM(B156+0.01)</f>
        <v>27.020000000000003</v>
      </c>
      <c r="C157" s="26" t="s">
        <v>149</v>
      </c>
      <c r="D157" s="20"/>
      <c r="E157" s="21">
        <v>1</v>
      </c>
      <c r="F157" s="20" t="s">
        <v>13</v>
      </c>
      <c r="G157" s="22"/>
      <c r="H157" s="22">
        <f t="shared" si="14"/>
        <v>0</v>
      </c>
      <c r="I157" s="23">
        <f t="shared" si="15"/>
        <v>0</v>
      </c>
    </row>
    <row r="158" spans="2:9" x14ac:dyDescent="0.2">
      <c r="B158" s="18">
        <v>28</v>
      </c>
      <c r="C158" s="19" t="s">
        <v>150</v>
      </c>
      <c r="D158" s="20"/>
      <c r="E158" s="21"/>
      <c r="F158" s="20"/>
      <c r="G158" s="22"/>
      <c r="H158" s="22"/>
      <c r="I158" s="23"/>
    </row>
    <row r="159" spans="2:9" ht="78.75" x14ac:dyDescent="0.2">
      <c r="B159" s="24">
        <f t="shared" ref="B159:B164" si="16">SUM(B158+0.01)</f>
        <v>28.01</v>
      </c>
      <c r="C159" s="26" t="s">
        <v>151</v>
      </c>
      <c r="D159" s="20"/>
      <c r="E159" s="21">
        <v>1</v>
      </c>
      <c r="F159" s="20" t="s">
        <v>13</v>
      </c>
      <c r="G159" s="22"/>
      <c r="H159" s="22">
        <f t="shared" si="14"/>
        <v>0</v>
      </c>
      <c r="I159" s="23">
        <f t="shared" si="15"/>
        <v>0</v>
      </c>
    </row>
    <row r="160" spans="2:9" ht="33.75" x14ac:dyDescent="0.2">
      <c r="B160" s="24">
        <f t="shared" si="16"/>
        <v>28.020000000000003</v>
      </c>
      <c r="C160" s="26" t="s">
        <v>152</v>
      </c>
      <c r="D160" s="20"/>
      <c r="E160" s="21">
        <v>1</v>
      </c>
      <c r="F160" s="20" t="s">
        <v>13</v>
      </c>
      <c r="G160" s="22"/>
      <c r="H160" s="22">
        <f t="shared" si="14"/>
        <v>0</v>
      </c>
      <c r="I160" s="23">
        <f t="shared" si="15"/>
        <v>0</v>
      </c>
    </row>
    <row r="161" spans="2:9" ht="33.75" x14ac:dyDescent="0.2">
      <c r="B161" s="24">
        <f t="shared" si="16"/>
        <v>28.030000000000005</v>
      </c>
      <c r="C161" s="26" t="s">
        <v>153</v>
      </c>
      <c r="D161" s="20"/>
      <c r="E161" s="21">
        <v>1</v>
      </c>
      <c r="F161" s="20" t="s">
        <v>13</v>
      </c>
      <c r="G161" s="22"/>
      <c r="H161" s="22">
        <f t="shared" si="14"/>
        <v>0</v>
      </c>
      <c r="I161" s="23">
        <f t="shared" si="15"/>
        <v>0</v>
      </c>
    </row>
    <row r="162" spans="2:9" ht="45" x14ac:dyDescent="0.2">
      <c r="B162" s="24">
        <f t="shared" si="16"/>
        <v>28.040000000000006</v>
      </c>
      <c r="C162" s="26" t="s">
        <v>154</v>
      </c>
      <c r="D162" s="20"/>
      <c r="E162" s="21">
        <v>1</v>
      </c>
      <c r="F162" s="20" t="s">
        <v>13</v>
      </c>
      <c r="G162" s="22"/>
      <c r="H162" s="22">
        <f t="shared" si="14"/>
        <v>0</v>
      </c>
      <c r="I162" s="23">
        <f t="shared" si="15"/>
        <v>0</v>
      </c>
    </row>
    <row r="163" spans="2:9" ht="22.5" x14ac:dyDescent="0.2">
      <c r="B163" s="24">
        <f t="shared" si="16"/>
        <v>28.050000000000008</v>
      </c>
      <c r="C163" s="26" t="s">
        <v>155</v>
      </c>
      <c r="D163" s="20"/>
      <c r="E163" s="21">
        <v>1</v>
      </c>
      <c r="F163" s="20" t="s">
        <v>13</v>
      </c>
      <c r="G163" s="22"/>
      <c r="H163" s="22">
        <f t="shared" si="14"/>
        <v>0</v>
      </c>
      <c r="I163" s="23">
        <f t="shared" si="15"/>
        <v>0</v>
      </c>
    </row>
    <row r="164" spans="2:9" ht="56.25" x14ac:dyDescent="0.2">
      <c r="B164" s="24">
        <f t="shared" si="16"/>
        <v>28.060000000000009</v>
      </c>
      <c r="C164" s="26" t="s">
        <v>156</v>
      </c>
      <c r="D164" s="20"/>
      <c r="E164" s="21">
        <v>1</v>
      </c>
      <c r="F164" s="20" t="s">
        <v>13</v>
      </c>
      <c r="G164" s="22"/>
      <c r="H164" s="22">
        <f t="shared" si="14"/>
        <v>0</v>
      </c>
      <c r="I164" s="23">
        <f t="shared" si="15"/>
        <v>0</v>
      </c>
    </row>
    <row r="165" spans="2:9" x14ac:dyDescent="0.2">
      <c r="B165" s="18">
        <v>29</v>
      </c>
      <c r="C165" s="19" t="s">
        <v>157</v>
      </c>
      <c r="D165" s="20"/>
      <c r="E165" s="21"/>
      <c r="F165" s="20"/>
      <c r="G165" s="22"/>
      <c r="H165" s="22"/>
      <c r="I165" s="23"/>
    </row>
    <row r="166" spans="2:9" ht="22.5" x14ac:dyDescent="0.2">
      <c r="B166" s="24">
        <f>SUM(B165+0.01)</f>
        <v>29.01</v>
      </c>
      <c r="C166" s="26" t="s">
        <v>158</v>
      </c>
      <c r="D166" s="20"/>
      <c r="E166" s="21">
        <v>1</v>
      </c>
      <c r="F166" s="20" t="s">
        <v>13</v>
      </c>
      <c r="G166" s="22"/>
      <c r="H166" s="22">
        <f t="shared" si="14"/>
        <v>0</v>
      </c>
      <c r="I166" s="23">
        <f t="shared" si="15"/>
        <v>0</v>
      </c>
    </row>
    <row r="167" spans="2:9" ht="56.25" x14ac:dyDescent="0.2">
      <c r="B167" s="24">
        <f>SUM(B166+0.01)</f>
        <v>29.020000000000003</v>
      </c>
      <c r="C167" s="26" t="s">
        <v>159</v>
      </c>
      <c r="D167" s="20"/>
      <c r="E167" s="21">
        <v>1</v>
      </c>
      <c r="F167" s="20" t="s">
        <v>13</v>
      </c>
      <c r="G167" s="22"/>
      <c r="H167" s="22">
        <f t="shared" si="14"/>
        <v>0</v>
      </c>
      <c r="I167" s="23">
        <f t="shared" si="15"/>
        <v>0</v>
      </c>
    </row>
    <row r="168" spans="2:9" ht="33.75" x14ac:dyDescent="0.2">
      <c r="B168" s="24">
        <f>SUM(B167+0.01)</f>
        <v>29.030000000000005</v>
      </c>
      <c r="C168" s="26" t="s">
        <v>160</v>
      </c>
      <c r="D168" s="20"/>
      <c r="E168" s="21">
        <v>1</v>
      </c>
      <c r="F168" s="20" t="s">
        <v>13</v>
      </c>
      <c r="G168" s="22"/>
      <c r="H168" s="22">
        <f t="shared" si="14"/>
        <v>0</v>
      </c>
      <c r="I168" s="23">
        <f t="shared" si="15"/>
        <v>0</v>
      </c>
    </row>
    <row r="169" spans="2:9" x14ac:dyDescent="0.2">
      <c r="B169" s="18">
        <v>30</v>
      </c>
      <c r="C169" s="19" t="s">
        <v>161</v>
      </c>
      <c r="D169" s="20"/>
      <c r="E169" s="21"/>
      <c r="F169" s="20"/>
      <c r="G169" s="22"/>
      <c r="H169" s="22"/>
      <c r="I169" s="23"/>
    </row>
    <row r="170" spans="2:9" ht="33.75" x14ac:dyDescent="0.2">
      <c r="B170" s="24">
        <f>SUM(B169+0.01)</f>
        <v>30.01</v>
      </c>
      <c r="C170" s="26" t="s">
        <v>162</v>
      </c>
      <c r="D170" s="20"/>
      <c r="E170" s="21">
        <v>1</v>
      </c>
      <c r="F170" s="20" t="s">
        <v>13</v>
      </c>
      <c r="G170" s="22"/>
      <c r="H170" s="22">
        <f t="shared" si="14"/>
        <v>0</v>
      </c>
      <c r="I170" s="23">
        <f t="shared" si="15"/>
        <v>0</v>
      </c>
    </row>
    <row r="171" spans="2:9" ht="56.25" x14ac:dyDescent="0.2">
      <c r="B171" s="24">
        <f>SUM(B170+0.01)</f>
        <v>30.020000000000003</v>
      </c>
      <c r="C171" s="26" t="s">
        <v>163</v>
      </c>
      <c r="D171" s="20"/>
      <c r="E171" s="21">
        <v>1</v>
      </c>
      <c r="F171" s="20" t="s">
        <v>13</v>
      </c>
      <c r="G171" s="22"/>
      <c r="H171" s="22">
        <f t="shared" si="14"/>
        <v>0</v>
      </c>
      <c r="I171" s="23">
        <f t="shared" si="15"/>
        <v>0</v>
      </c>
    </row>
    <row r="172" spans="2:9" x14ac:dyDescent="0.2">
      <c r="B172" s="18">
        <v>31</v>
      </c>
      <c r="C172" s="19" t="s">
        <v>164</v>
      </c>
      <c r="D172" s="20"/>
      <c r="E172" s="21"/>
      <c r="F172" s="20"/>
      <c r="G172" s="22"/>
      <c r="H172" s="22"/>
      <c r="I172" s="23"/>
    </row>
    <row r="173" spans="2:9" ht="90" x14ac:dyDescent="0.2">
      <c r="B173" s="24">
        <f t="shared" ref="B173:B182" si="17">SUM(B172+0.01)</f>
        <v>31.01</v>
      </c>
      <c r="C173" s="26" t="s">
        <v>165</v>
      </c>
      <c r="D173" s="20"/>
      <c r="E173" s="21">
        <v>1</v>
      </c>
      <c r="F173" s="20" t="s">
        <v>13</v>
      </c>
      <c r="G173" s="22"/>
      <c r="H173" s="22">
        <f t="shared" si="14"/>
        <v>0</v>
      </c>
      <c r="I173" s="23">
        <f t="shared" si="15"/>
        <v>0</v>
      </c>
    </row>
    <row r="174" spans="2:9" ht="33.75" x14ac:dyDescent="0.2">
      <c r="B174" s="24">
        <f t="shared" si="17"/>
        <v>31.020000000000003</v>
      </c>
      <c r="C174" s="26" t="s">
        <v>166</v>
      </c>
      <c r="D174" s="20"/>
      <c r="E174" s="21">
        <v>1</v>
      </c>
      <c r="F174" s="20" t="s">
        <v>13</v>
      </c>
      <c r="G174" s="22"/>
      <c r="H174" s="22">
        <f t="shared" si="14"/>
        <v>0</v>
      </c>
      <c r="I174" s="23">
        <f t="shared" si="15"/>
        <v>0</v>
      </c>
    </row>
    <row r="175" spans="2:9" ht="22.5" x14ac:dyDescent="0.2">
      <c r="B175" s="24">
        <f t="shared" si="17"/>
        <v>31.030000000000005</v>
      </c>
      <c r="C175" s="26" t="s">
        <v>167</v>
      </c>
      <c r="D175" s="20"/>
      <c r="E175" s="21">
        <v>1</v>
      </c>
      <c r="F175" s="20" t="s">
        <v>13</v>
      </c>
      <c r="G175" s="22"/>
      <c r="H175" s="22">
        <f t="shared" si="14"/>
        <v>0</v>
      </c>
      <c r="I175" s="23">
        <f t="shared" si="15"/>
        <v>0</v>
      </c>
    </row>
    <row r="176" spans="2:9" ht="56.25" x14ac:dyDescent="0.2">
      <c r="B176" s="24">
        <f t="shared" si="17"/>
        <v>31.040000000000006</v>
      </c>
      <c r="C176" s="26" t="s">
        <v>168</v>
      </c>
      <c r="D176" s="20"/>
      <c r="E176" s="21">
        <v>1</v>
      </c>
      <c r="F176" s="20" t="s">
        <v>13</v>
      </c>
      <c r="G176" s="22"/>
      <c r="H176" s="22">
        <f t="shared" si="14"/>
        <v>0</v>
      </c>
      <c r="I176" s="23">
        <f t="shared" si="15"/>
        <v>0</v>
      </c>
    </row>
    <row r="177" spans="2:9" ht="33.75" x14ac:dyDescent="0.2">
      <c r="B177" s="24">
        <f t="shared" si="17"/>
        <v>31.050000000000008</v>
      </c>
      <c r="C177" s="26" t="s">
        <v>169</v>
      </c>
      <c r="D177" s="20"/>
      <c r="E177" s="21">
        <v>1</v>
      </c>
      <c r="F177" s="20" t="s">
        <v>13</v>
      </c>
      <c r="G177" s="22"/>
      <c r="H177" s="22">
        <f t="shared" si="14"/>
        <v>0</v>
      </c>
      <c r="I177" s="23">
        <f t="shared" si="15"/>
        <v>0</v>
      </c>
    </row>
    <row r="178" spans="2:9" ht="33.75" x14ac:dyDescent="0.2">
      <c r="B178" s="24">
        <f t="shared" si="17"/>
        <v>31.060000000000009</v>
      </c>
      <c r="C178" s="26" t="s">
        <v>170</v>
      </c>
      <c r="D178" s="20"/>
      <c r="E178" s="21">
        <v>1</v>
      </c>
      <c r="F178" s="20" t="s">
        <v>13</v>
      </c>
      <c r="G178" s="22"/>
      <c r="H178" s="22">
        <f t="shared" si="14"/>
        <v>0</v>
      </c>
      <c r="I178" s="23">
        <f t="shared" si="15"/>
        <v>0</v>
      </c>
    </row>
    <row r="179" spans="2:9" ht="33.75" x14ac:dyDescent="0.2">
      <c r="B179" s="24">
        <f t="shared" si="17"/>
        <v>31.070000000000011</v>
      </c>
      <c r="C179" s="26" t="s">
        <v>171</v>
      </c>
      <c r="D179" s="20"/>
      <c r="E179" s="21">
        <v>1</v>
      </c>
      <c r="F179" s="20" t="s">
        <v>13</v>
      </c>
      <c r="G179" s="22"/>
      <c r="H179" s="22">
        <f t="shared" si="14"/>
        <v>0</v>
      </c>
      <c r="I179" s="23">
        <f t="shared" si="15"/>
        <v>0</v>
      </c>
    </row>
    <row r="180" spans="2:9" ht="22.5" x14ac:dyDescent="0.2">
      <c r="B180" s="24">
        <f t="shared" si="17"/>
        <v>31.080000000000013</v>
      </c>
      <c r="C180" s="26" t="s">
        <v>172</v>
      </c>
      <c r="D180" s="20"/>
      <c r="E180" s="21">
        <v>1</v>
      </c>
      <c r="F180" s="20" t="s">
        <v>13</v>
      </c>
      <c r="G180" s="22"/>
      <c r="H180" s="22">
        <f t="shared" si="14"/>
        <v>0</v>
      </c>
      <c r="I180" s="23">
        <f t="shared" si="15"/>
        <v>0</v>
      </c>
    </row>
    <row r="181" spans="2:9" ht="21.6" customHeight="1" x14ac:dyDescent="0.2">
      <c r="B181" s="24">
        <f t="shared" si="17"/>
        <v>31.090000000000014</v>
      </c>
      <c r="C181" s="26" t="s">
        <v>173</v>
      </c>
      <c r="D181" s="20"/>
      <c r="E181" s="21">
        <v>1</v>
      </c>
      <c r="F181" s="20" t="s">
        <v>13</v>
      </c>
      <c r="G181" s="22"/>
      <c r="H181" s="22">
        <f t="shared" si="14"/>
        <v>0</v>
      </c>
      <c r="I181" s="23">
        <f t="shared" si="15"/>
        <v>0</v>
      </c>
    </row>
    <row r="182" spans="2:9" ht="22.5" x14ac:dyDescent="0.2">
      <c r="B182" s="24">
        <f t="shared" si="17"/>
        <v>31.100000000000016</v>
      </c>
      <c r="C182" s="26" t="s">
        <v>174</v>
      </c>
      <c r="D182" s="20"/>
      <c r="E182" s="21">
        <v>1</v>
      </c>
      <c r="F182" s="20" t="s">
        <v>13</v>
      </c>
      <c r="G182" s="22"/>
      <c r="H182" s="22">
        <f t="shared" si="14"/>
        <v>0</v>
      </c>
      <c r="I182" s="23">
        <f t="shared" si="15"/>
        <v>0</v>
      </c>
    </row>
    <row r="183" spans="2:9" x14ac:dyDescent="0.2">
      <c r="B183" s="18">
        <v>32</v>
      </c>
      <c r="C183" s="19" t="s">
        <v>175</v>
      </c>
      <c r="D183" s="20"/>
      <c r="E183" s="21"/>
      <c r="F183" s="20"/>
      <c r="G183" s="22"/>
      <c r="H183" s="22"/>
      <c r="I183" s="23"/>
    </row>
    <row r="184" spans="2:9" ht="56.25" x14ac:dyDescent="0.2">
      <c r="B184" s="24">
        <f>SUM(B183+0.01)</f>
        <v>32.01</v>
      </c>
      <c r="C184" s="26" t="s">
        <v>176</v>
      </c>
      <c r="D184" s="20"/>
      <c r="E184" s="21">
        <v>1</v>
      </c>
      <c r="F184" s="20" t="s">
        <v>13</v>
      </c>
      <c r="G184" s="22"/>
      <c r="H184" s="22">
        <f t="shared" si="14"/>
        <v>0</v>
      </c>
      <c r="I184" s="23">
        <f t="shared" si="15"/>
        <v>0</v>
      </c>
    </row>
    <row r="185" spans="2:9" x14ac:dyDescent="0.2">
      <c r="B185" s="18">
        <v>33</v>
      </c>
      <c r="C185" s="19" t="s">
        <v>177</v>
      </c>
      <c r="D185" s="20"/>
      <c r="E185" s="21"/>
      <c r="F185" s="20"/>
      <c r="G185" s="22"/>
      <c r="H185" s="22"/>
      <c r="I185" s="23"/>
    </row>
    <row r="186" spans="2:9" ht="33.75" x14ac:dyDescent="0.2">
      <c r="B186" s="24">
        <f>SUM(B185+0.01)</f>
        <v>33.01</v>
      </c>
      <c r="C186" s="26" t="s">
        <v>178</v>
      </c>
      <c r="D186" s="20"/>
      <c r="E186" s="21">
        <v>1</v>
      </c>
      <c r="F186" s="20" t="s">
        <v>13</v>
      </c>
      <c r="G186" s="22"/>
      <c r="H186" s="22">
        <f t="shared" si="14"/>
        <v>0</v>
      </c>
      <c r="I186" s="23">
        <f t="shared" si="15"/>
        <v>0</v>
      </c>
    </row>
    <row r="187" spans="2:9" ht="47.25" customHeight="1" x14ac:dyDescent="0.2">
      <c r="B187" s="24">
        <f>SUM(B186+0.01)</f>
        <v>33.019999999999996</v>
      </c>
      <c r="C187" s="26" t="s">
        <v>179</v>
      </c>
      <c r="D187" s="20"/>
      <c r="E187" s="21">
        <v>1</v>
      </c>
      <c r="F187" s="20" t="s">
        <v>13</v>
      </c>
      <c r="G187" s="22"/>
      <c r="H187" s="22">
        <f t="shared" si="14"/>
        <v>0</v>
      </c>
      <c r="I187" s="23">
        <f t="shared" si="15"/>
        <v>0</v>
      </c>
    </row>
    <row r="188" spans="2:9" x14ac:dyDescent="0.2">
      <c r="B188" s="18">
        <v>34</v>
      </c>
      <c r="C188" s="19" t="s">
        <v>180</v>
      </c>
      <c r="D188" s="20"/>
      <c r="E188" s="21"/>
      <c r="F188" s="20"/>
      <c r="G188" s="22"/>
      <c r="H188" s="22"/>
      <c r="I188" s="23"/>
    </row>
    <row r="189" spans="2:9" ht="101.25" x14ac:dyDescent="0.2">
      <c r="B189" s="24">
        <f>SUM(B188+0.01)</f>
        <v>34.01</v>
      </c>
      <c r="C189" s="26" t="s">
        <v>181</v>
      </c>
      <c r="D189" s="20"/>
      <c r="E189" s="21">
        <v>1</v>
      </c>
      <c r="F189" s="20" t="s">
        <v>13</v>
      </c>
      <c r="G189" s="22"/>
      <c r="H189" s="22">
        <f t="shared" si="14"/>
        <v>0</v>
      </c>
      <c r="I189" s="23">
        <f t="shared" si="15"/>
        <v>0</v>
      </c>
    </row>
    <row r="190" spans="2:9" x14ac:dyDescent="0.2">
      <c r="B190" s="18">
        <v>35</v>
      </c>
      <c r="C190" s="19" t="s">
        <v>182</v>
      </c>
      <c r="D190" s="20"/>
      <c r="E190" s="21"/>
      <c r="F190" s="20"/>
      <c r="G190" s="22"/>
      <c r="H190" s="22"/>
      <c r="I190" s="23"/>
    </row>
    <row r="191" spans="2:9" ht="33.75" x14ac:dyDescent="0.2">
      <c r="B191" s="24">
        <f>SUM(B190+0.01)</f>
        <v>35.01</v>
      </c>
      <c r="C191" s="26" t="s">
        <v>183</v>
      </c>
      <c r="D191" s="20"/>
      <c r="E191" s="21">
        <v>1</v>
      </c>
      <c r="F191" s="20" t="s">
        <v>13</v>
      </c>
      <c r="G191" s="22"/>
      <c r="H191" s="22">
        <f t="shared" si="14"/>
        <v>0</v>
      </c>
      <c r="I191" s="23">
        <f t="shared" si="15"/>
        <v>0</v>
      </c>
    </row>
    <row r="192" spans="2:9" ht="22.5" x14ac:dyDescent="0.2">
      <c r="B192" s="24">
        <f>SUM(B191+0.01)</f>
        <v>35.019999999999996</v>
      </c>
      <c r="C192" s="26" t="s">
        <v>184</v>
      </c>
      <c r="D192" s="20"/>
      <c r="E192" s="21">
        <v>1</v>
      </c>
      <c r="F192" s="20" t="s">
        <v>13</v>
      </c>
      <c r="G192" s="22"/>
      <c r="H192" s="22">
        <f t="shared" si="14"/>
        <v>0</v>
      </c>
      <c r="I192" s="23">
        <f t="shared" si="15"/>
        <v>0</v>
      </c>
    </row>
    <row r="193" spans="2:9" x14ac:dyDescent="0.2">
      <c r="B193" s="18">
        <v>36</v>
      </c>
      <c r="C193" s="19" t="s">
        <v>185</v>
      </c>
      <c r="D193" s="20"/>
      <c r="E193" s="21"/>
      <c r="F193" s="20"/>
      <c r="G193" s="22"/>
      <c r="H193" s="22"/>
      <c r="I193" s="23"/>
    </row>
    <row r="194" spans="2:9" ht="33.75" x14ac:dyDescent="0.2">
      <c r="B194" s="24">
        <f>SUM(B193+0.01)</f>
        <v>36.01</v>
      </c>
      <c r="C194" s="26" t="s">
        <v>186</v>
      </c>
      <c r="D194" s="20"/>
      <c r="E194" s="21">
        <v>1</v>
      </c>
      <c r="F194" s="20" t="s">
        <v>13</v>
      </c>
      <c r="G194" s="22"/>
      <c r="H194" s="22">
        <f t="shared" si="14"/>
        <v>0</v>
      </c>
      <c r="I194" s="23">
        <f t="shared" si="15"/>
        <v>0</v>
      </c>
    </row>
    <row r="195" spans="2:9" x14ac:dyDescent="0.2">
      <c r="B195" s="18">
        <v>37</v>
      </c>
      <c r="C195" s="19" t="s">
        <v>187</v>
      </c>
      <c r="D195" s="20"/>
      <c r="E195" s="21"/>
      <c r="F195" s="20"/>
      <c r="G195" s="22"/>
      <c r="H195" s="22"/>
      <c r="I195" s="23"/>
    </row>
    <row r="196" spans="2:9" ht="67.5" x14ac:dyDescent="0.2">
      <c r="B196" s="24">
        <f>SUM(B195+0.01)</f>
        <v>37.01</v>
      </c>
      <c r="C196" s="26" t="s">
        <v>188</v>
      </c>
      <c r="D196" s="20"/>
      <c r="E196" s="21">
        <v>1</v>
      </c>
      <c r="F196" s="20" t="s">
        <v>13</v>
      </c>
      <c r="G196" s="22"/>
      <c r="H196" s="22">
        <f t="shared" si="14"/>
        <v>0</v>
      </c>
      <c r="I196" s="23">
        <f t="shared" si="15"/>
        <v>0</v>
      </c>
    </row>
    <row r="197" spans="2:9" ht="45" x14ac:dyDescent="0.2">
      <c r="B197" s="24">
        <f>SUM(B196+0.01)</f>
        <v>37.019999999999996</v>
      </c>
      <c r="C197" s="26" t="s">
        <v>189</v>
      </c>
      <c r="D197" s="20"/>
      <c r="E197" s="21">
        <v>1</v>
      </c>
      <c r="F197" s="20" t="s">
        <v>13</v>
      </c>
      <c r="G197" s="22"/>
      <c r="H197" s="22">
        <f t="shared" si="14"/>
        <v>0</v>
      </c>
      <c r="I197" s="23">
        <f t="shared" si="15"/>
        <v>0</v>
      </c>
    </row>
    <row r="198" spans="2:9" ht="90" x14ac:dyDescent="0.2">
      <c r="B198" s="24">
        <f>SUM(B197+0.01)</f>
        <v>37.029999999999994</v>
      </c>
      <c r="C198" s="26" t="s">
        <v>190</v>
      </c>
      <c r="D198" s="20"/>
      <c r="E198" s="21">
        <v>1</v>
      </c>
      <c r="F198" s="20" t="s">
        <v>13</v>
      </c>
      <c r="G198" s="22"/>
      <c r="H198" s="22">
        <f t="shared" si="14"/>
        <v>0</v>
      </c>
      <c r="I198" s="23">
        <f t="shared" si="15"/>
        <v>0</v>
      </c>
    </row>
    <row r="199" spans="2:9" x14ac:dyDescent="0.2">
      <c r="B199" s="18">
        <v>38</v>
      </c>
      <c r="C199" s="19" t="s">
        <v>191</v>
      </c>
      <c r="D199" s="20"/>
      <c r="E199" s="21"/>
      <c r="F199" s="20"/>
      <c r="G199" s="22"/>
      <c r="H199" s="22"/>
      <c r="I199" s="23"/>
    </row>
    <row r="200" spans="2:9" ht="56.25" x14ac:dyDescent="0.2">
      <c r="B200" s="24">
        <f>SUM(B199+0.01)</f>
        <v>38.01</v>
      </c>
      <c r="C200" s="26" t="s">
        <v>192</v>
      </c>
      <c r="D200" s="20"/>
      <c r="E200" s="21">
        <v>1</v>
      </c>
      <c r="F200" s="20" t="s">
        <v>13</v>
      </c>
      <c r="G200" s="22"/>
      <c r="H200" s="22">
        <f t="shared" si="14"/>
        <v>0</v>
      </c>
      <c r="I200" s="23">
        <f t="shared" si="15"/>
        <v>0</v>
      </c>
    </row>
    <row r="201" spans="2:9" ht="33.75" x14ac:dyDescent="0.2">
      <c r="B201" s="24">
        <f>SUM(B200+0.01)</f>
        <v>38.019999999999996</v>
      </c>
      <c r="C201" s="26" t="s">
        <v>193</v>
      </c>
      <c r="D201" s="20"/>
      <c r="E201" s="21">
        <v>1</v>
      </c>
      <c r="F201" s="20" t="s">
        <v>13</v>
      </c>
      <c r="G201" s="22"/>
      <c r="H201" s="22">
        <f t="shared" si="14"/>
        <v>0</v>
      </c>
      <c r="I201" s="23">
        <f t="shared" si="15"/>
        <v>0</v>
      </c>
    </row>
    <row r="202" spans="2:9" x14ac:dyDescent="0.2">
      <c r="B202" s="18">
        <v>39</v>
      </c>
      <c r="C202" s="19" t="s">
        <v>194</v>
      </c>
      <c r="D202" s="20"/>
      <c r="E202" s="21"/>
      <c r="F202" s="20"/>
      <c r="G202" s="22"/>
      <c r="H202" s="22"/>
      <c r="I202" s="23"/>
    </row>
    <row r="203" spans="2:9" ht="33.75" x14ac:dyDescent="0.2">
      <c r="B203" s="24">
        <f>SUM(B202+0.01)</f>
        <v>39.01</v>
      </c>
      <c r="C203" s="26" t="s">
        <v>195</v>
      </c>
      <c r="D203" s="20"/>
      <c r="E203" s="21">
        <v>1</v>
      </c>
      <c r="F203" s="20" t="s">
        <v>13</v>
      </c>
      <c r="G203" s="22"/>
      <c r="H203" s="22">
        <f t="shared" si="14"/>
        <v>0</v>
      </c>
      <c r="I203" s="23">
        <f t="shared" si="15"/>
        <v>0</v>
      </c>
    </row>
    <row r="204" spans="2:9" ht="33.75" x14ac:dyDescent="0.2">
      <c r="B204" s="24">
        <f>SUM(B203+0.01)</f>
        <v>39.019999999999996</v>
      </c>
      <c r="C204" s="26" t="s">
        <v>196</v>
      </c>
      <c r="D204" s="20"/>
      <c r="E204" s="21">
        <v>1</v>
      </c>
      <c r="F204" s="20" t="s">
        <v>13</v>
      </c>
      <c r="G204" s="22"/>
      <c r="H204" s="22">
        <f t="shared" si="14"/>
        <v>0</v>
      </c>
      <c r="I204" s="23">
        <f t="shared" si="15"/>
        <v>0</v>
      </c>
    </row>
    <row r="205" spans="2:9" x14ac:dyDescent="0.2">
      <c r="B205" s="18">
        <v>40</v>
      </c>
      <c r="C205" s="19" t="s">
        <v>197</v>
      </c>
      <c r="D205" s="20"/>
      <c r="E205" s="21"/>
      <c r="F205" s="20"/>
      <c r="G205" s="22"/>
      <c r="H205" s="22"/>
      <c r="I205" s="23"/>
    </row>
    <row r="206" spans="2:9" ht="33.75" x14ac:dyDescent="0.2">
      <c r="B206" s="24">
        <f>SUM(B205+0.01)</f>
        <v>40.01</v>
      </c>
      <c r="C206" s="26" t="s">
        <v>198</v>
      </c>
      <c r="D206" s="20"/>
      <c r="E206" s="21">
        <v>1</v>
      </c>
      <c r="F206" s="20" t="s">
        <v>13</v>
      </c>
      <c r="G206" s="22"/>
      <c r="H206" s="22">
        <f t="shared" si="14"/>
        <v>0</v>
      </c>
      <c r="I206" s="23">
        <f t="shared" si="15"/>
        <v>0</v>
      </c>
    </row>
    <row r="207" spans="2:9" x14ac:dyDescent="0.2">
      <c r="B207" s="18">
        <v>41</v>
      </c>
      <c r="C207" s="19" t="s">
        <v>199</v>
      </c>
      <c r="D207" s="20"/>
      <c r="E207" s="21"/>
      <c r="F207" s="20"/>
      <c r="G207" s="22"/>
      <c r="H207" s="22"/>
      <c r="I207" s="23"/>
    </row>
    <row r="208" spans="2:9" ht="44.45" customHeight="1" x14ac:dyDescent="0.2">
      <c r="B208" s="24">
        <f t="shared" ref="B208:B221" si="18">SUM(B207+0.01)</f>
        <v>41.01</v>
      </c>
      <c r="C208" s="26" t="s">
        <v>200</v>
      </c>
      <c r="D208" s="20"/>
      <c r="E208" s="21">
        <v>1</v>
      </c>
      <c r="F208" s="20" t="s">
        <v>13</v>
      </c>
      <c r="G208" s="22"/>
      <c r="H208" s="22">
        <f t="shared" ref="H208:H270" si="19">SUM(E208*G208)</f>
        <v>0</v>
      </c>
      <c r="I208" s="23">
        <f t="shared" si="15"/>
        <v>0</v>
      </c>
    </row>
    <row r="209" spans="2:9" ht="45" x14ac:dyDescent="0.2">
      <c r="B209" s="24">
        <f t="shared" si="18"/>
        <v>41.019999999999996</v>
      </c>
      <c r="C209" s="26" t="s">
        <v>201</v>
      </c>
      <c r="D209" s="20"/>
      <c r="E209" s="21">
        <v>1</v>
      </c>
      <c r="F209" s="20" t="s">
        <v>13</v>
      </c>
      <c r="G209" s="22"/>
      <c r="H209" s="22">
        <f t="shared" si="19"/>
        <v>0</v>
      </c>
      <c r="I209" s="23">
        <f t="shared" si="15"/>
        <v>0</v>
      </c>
    </row>
    <row r="210" spans="2:9" ht="56.25" x14ac:dyDescent="0.2">
      <c r="B210" s="24">
        <f t="shared" si="18"/>
        <v>41.029999999999994</v>
      </c>
      <c r="C210" s="26" t="s">
        <v>202</v>
      </c>
      <c r="D210" s="20"/>
      <c r="E210" s="21">
        <v>1</v>
      </c>
      <c r="F210" s="20" t="s">
        <v>13</v>
      </c>
      <c r="G210" s="22"/>
      <c r="H210" s="22">
        <f t="shared" si="19"/>
        <v>0</v>
      </c>
      <c r="I210" s="23">
        <f t="shared" si="15"/>
        <v>0</v>
      </c>
    </row>
    <row r="211" spans="2:9" ht="33.75" x14ac:dyDescent="0.2">
      <c r="B211" s="24">
        <f t="shared" si="18"/>
        <v>41.039999999999992</v>
      </c>
      <c r="C211" s="26" t="s">
        <v>203</v>
      </c>
      <c r="D211" s="20"/>
      <c r="E211" s="21">
        <v>1</v>
      </c>
      <c r="F211" s="20" t="s">
        <v>13</v>
      </c>
      <c r="G211" s="22"/>
      <c r="H211" s="22">
        <f t="shared" si="19"/>
        <v>0</v>
      </c>
      <c r="I211" s="23">
        <f t="shared" si="15"/>
        <v>0</v>
      </c>
    </row>
    <row r="212" spans="2:9" x14ac:dyDescent="0.2">
      <c r="B212" s="24">
        <f t="shared" si="18"/>
        <v>41.04999999999999</v>
      </c>
      <c r="C212" s="26" t="s">
        <v>204</v>
      </c>
      <c r="D212" s="20"/>
      <c r="E212" s="21">
        <v>1</v>
      </c>
      <c r="F212" s="20" t="s">
        <v>13</v>
      </c>
      <c r="G212" s="22"/>
      <c r="H212" s="22">
        <f t="shared" si="19"/>
        <v>0</v>
      </c>
      <c r="I212" s="23">
        <f t="shared" si="15"/>
        <v>0</v>
      </c>
    </row>
    <row r="213" spans="2:9" x14ac:dyDescent="0.2">
      <c r="B213" s="24">
        <f t="shared" si="18"/>
        <v>41.059999999999988</v>
      </c>
      <c r="C213" s="26" t="s">
        <v>205</v>
      </c>
      <c r="D213" s="20"/>
      <c r="E213" s="21">
        <v>1</v>
      </c>
      <c r="F213" s="20" t="s">
        <v>13</v>
      </c>
      <c r="G213" s="22"/>
      <c r="H213" s="22">
        <f t="shared" si="19"/>
        <v>0</v>
      </c>
      <c r="I213" s="23">
        <f t="shared" si="15"/>
        <v>0</v>
      </c>
    </row>
    <row r="214" spans="2:9" x14ac:dyDescent="0.2">
      <c r="B214" s="24">
        <f t="shared" si="18"/>
        <v>41.069999999999986</v>
      </c>
      <c r="C214" s="26" t="s">
        <v>206</v>
      </c>
      <c r="D214" s="20"/>
      <c r="E214" s="21">
        <v>1</v>
      </c>
      <c r="F214" s="20" t="s">
        <v>13</v>
      </c>
      <c r="G214" s="22"/>
      <c r="H214" s="22">
        <f t="shared" si="19"/>
        <v>0</v>
      </c>
      <c r="I214" s="23">
        <f t="shared" si="15"/>
        <v>0</v>
      </c>
    </row>
    <row r="215" spans="2:9" x14ac:dyDescent="0.2">
      <c r="B215" s="24">
        <f t="shared" si="18"/>
        <v>41.079999999999984</v>
      </c>
      <c r="C215" s="26" t="s">
        <v>207</v>
      </c>
      <c r="D215" s="20"/>
      <c r="E215" s="21">
        <v>1</v>
      </c>
      <c r="F215" s="20" t="s">
        <v>13</v>
      </c>
      <c r="G215" s="22"/>
      <c r="H215" s="22">
        <f t="shared" si="19"/>
        <v>0</v>
      </c>
      <c r="I215" s="23">
        <f t="shared" si="15"/>
        <v>0</v>
      </c>
    </row>
    <row r="216" spans="2:9" x14ac:dyDescent="0.2">
      <c r="B216" s="24">
        <f t="shared" si="18"/>
        <v>41.089999999999982</v>
      </c>
      <c r="C216" s="26" t="s">
        <v>208</v>
      </c>
      <c r="D216" s="20"/>
      <c r="E216" s="21">
        <v>1</v>
      </c>
      <c r="F216" s="20" t="s">
        <v>13</v>
      </c>
      <c r="G216" s="22"/>
      <c r="H216" s="22">
        <f t="shared" si="19"/>
        <v>0</v>
      </c>
      <c r="I216" s="23">
        <f t="shared" si="15"/>
        <v>0</v>
      </c>
    </row>
    <row r="217" spans="2:9" x14ac:dyDescent="0.2">
      <c r="B217" s="24">
        <f t="shared" si="18"/>
        <v>41.09999999999998</v>
      </c>
      <c r="C217" s="26" t="s">
        <v>209</v>
      </c>
      <c r="D217" s="20"/>
      <c r="E217" s="21">
        <v>1</v>
      </c>
      <c r="F217" s="20" t="s">
        <v>13</v>
      </c>
      <c r="G217" s="22"/>
      <c r="H217" s="22">
        <f t="shared" si="19"/>
        <v>0</v>
      </c>
      <c r="I217" s="23">
        <f t="shared" si="15"/>
        <v>0</v>
      </c>
    </row>
    <row r="218" spans="2:9" x14ac:dyDescent="0.2">
      <c r="B218" s="24">
        <f t="shared" si="18"/>
        <v>41.109999999999978</v>
      </c>
      <c r="C218" s="28" t="s">
        <v>210</v>
      </c>
      <c r="D218" s="20"/>
      <c r="E218" s="21">
        <v>1</v>
      </c>
      <c r="F218" s="20" t="s">
        <v>13</v>
      </c>
      <c r="G218" s="22"/>
      <c r="H218" s="22">
        <f t="shared" si="19"/>
        <v>0</v>
      </c>
      <c r="I218" s="23">
        <f t="shared" si="15"/>
        <v>0</v>
      </c>
    </row>
    <row r="219" spans="2:9" x14ac:dyDescent="0.2">
      <c r="B219" s="24">
        <f t="shared" si="18"/>
        <v>41.119999999999976</v>
      </c>
      <c r="C219" s="28" t="s">
        <v>211</v>
      </c>
      <c r="D219" s="20"/>
      <c r="E219" s="21">
        <v>1</v>
      </c>
      <c r="F219" s="20" t="s">
        <v>13</v>
      </c>
      <c r="G219" s="22"/>
      <c r="H219" s="22">
        <f t="shared" si="19"/>
        <v>0</v>
      </c>
      <c r="I219" s="23">
        <f t="shared" si="15"/>
        <v>0</v>
      </c>
    </row>
    <row r="220" spans="2:9" x14ac:dyDescent="0.2">
      <c r="B220" s="24">
        <f t="shared" si="18"/>
        <v>41.129999999999974</v>
      </c>
      <c r="C220" s="28" t="s">
        <v>212</v>
      </c>
      <c r="D220" s="20"/>
      <c r="E220" s="21">
        <v>1</v>
      </c>
      <c r="F220" s="20" t="s">
        <v>13</v>
      </c>
      <c r="G220" s="22"/>
      <c r="H220" s="22">
        <f t="shared" si="19"/>
        <v>0</v>
      </c>
      <c r="I220" s="23">
        <f t="shared" ref="I220:I282" si="20">SUM(E220*H220)</f>
        <v>0</v>
      </c>
    </row>
    <row r="221" spans="2:9" ht="45" x14ac:dyDescent="0.2">
      <c r="B221" s="24">
        <f t="shared" si="18"/>
        <v>41.139999999999972</v>
      </c>
      <c r="C221" s="28" t="s">
        <v>213</v>
      </c>
      <c r="D221" s="20"/>
      <c r="E221" s="21">
        <v>1</v>
      </c>
      <c r="F221" s="20" t="s">
        <v>13</v>
      </c>
      <c r="G221" s="22"/>
      <c r="H221" s="22">
        <f t="shared" si="19"/>
        <v>0</v>
      </c>
      <c r="I221" s="23">
        <f t="shared" si="20"/>
        <v>0</v>
      </c>
    </row>
    <row r="222" spans="2:9" x14ac:dyDescent="0.2">
      <c r="B222" s="18">
        <v>42</v>
      </c>
      <c r="C222" s="19" t="s">
        <v>214</v>
      </c>
      <c r="D222" s="20"/>
      <c r="E222" s="21"/>
      <c r="F222" s="20"/>
      <c r="G222" s="22"/>
      <c r="H222" s="22"/>
      <c r="I222" s="23"/>
    </row>
    <row r="223" spans="2:9" ht="78.75" x14ac:dyDescent="0.2">
      <c r="B223" s="24">
        <f>SUM(B222+0.01)</f>
        <v>42.01</v>
      </c>
      <c r="C223" s="26" t="s">
        <v>215</v>
      </c>
      <c r="D223" s="20"/>
      <c r="E223" s="21">
        <v>1</v>
      </c>
      <c r="F223" s="20" t="s">
        <v>13</v>
      </c>
      <c r="G223" s="22"/>
      <c r="H223" s="22">
        <f t="shared" si="19"/>
        <v>0</v>
      </c>
      <c r="I223" s="23">
        <f t="shared" si="20"/>
        <v>0</v>
      </c>
    </row>
    <row r="224" spans="2:9" x14ac:dyDescent="0.2">
      <c r="B224" s="18">
        <v>43</v>
      </c>
      <c r="C224" s="19" t="s">
        <v>216</v>
      </c>
      <c r="D224" s="20"/>
      <c r="E224" s="21"/>
      <c r="F224" s="20"/>
      <c r="G224" s="22"/>
      <c r="H224" s="22"/>
      <c r="I224" s="23"/>
    </row>
    <row r="225" spans="2:9" ht="22.5" x14ac:dyDescent="0.2">
      <c r="B225" s="24">
        <f>SUM(B224+0.01)</f>
        <v>43.01</v>
      </c>
      <c r="C225" s="26" t="s">
        <v>217</v>
      </c>
      <c r="D225" s="20"/>
      <c r="E225" s="21">
        <v>1</v>
      </c>
      <c r="F225" s="20" t="s">
        <v>13</v>
      </c>
      <c r="G225" s="22"/>
      <c r="H225" s="22">
        <f t="shared" si="19"/>
        <v>0</v>
      </c>
      <c r="I225" s="23">
        <f t="shared" si="20"/>
        <v>0</v>
      </c>
    </row>
    <row r="226" spans="2:9" x14ac:dyDescent="0.2">
      <c r="B226" s="18">
        <v>44</v>
      </c>
      <c r="C226" s="19" t="s">
        <v>218</v>
      </c>
      <c r="D226" s="20"/>
      <c r="E226" s="21"/>
      <c r="F226" s="20"/>
      <c r="G226" s="22"/>
      <c r="H226" s="22"/>
      <c r="I226" s="23"/>
    </row>
    <row r="227" spans="2:9" x14ac:dyDescent="0.2">
      <c r="B227" s="24">
        <f>SUM(B226+0.01)</f>
        <v>44.01</v>
      </c>
      <c r="C227" s="26" t="s">
        <v>219</v>
      </c>
      <c r="D227" s="20"/>
      <c r="E227" s="21">
        <v>1</v>
      </c>
      <c r="F227" s="20" t="s">
        <v>13</v>
      </c>
      <c r="G227" s="22"/>
      <c r="H227" s="22">
        <f t="shared" si="19"/>
        <v>0</v>
      </c>
      <c r="I227" s="23">
        <f t="shared" si="20"/>
        <v>0</v>
      </c>
    </row>
    <row r="228" spans="2:9" ht="67.5" x14ac:dyDescent="0.2">
      <c r="B228" s="24">
        <f>SUM(B227+0.1)</f>
        <v>44.11</v>
      </c>
      <c r="C228" s="26" t="s">
        <v>220</v>
      </c>
      <c r="D228" s="20"/>
      <c r="E228" s="21">
        <v>1</v>
      </c>
      <c r="F228" s="20" t="s">
        <v>13</v>
      </c>
      <c r="G228" s="22"/>
      <c r="H228" s="22">
        <f t="shared" si="19"/>
        <v>0</v>
      </c>
      <c r="I228" s="23">
        <f t="shared" si="20"/>
        <v>0</v>
      </c>
    </row>
    <row r="229" spans="2:9" x14ac:dyDescent="0.2">
      <c r="B229" s="18">
        <v>45</v>
      </c>
      <c r="C229" s="19" t="s">
        <v>221</v>
      </c>
      <c r="D229" s="20"/>
      <c r="E229" s="21"/>
      <c r="F229" s="20"/>
      <c r="G229" s="22"/>
      <c r="H229" s="22"/>
      <c r="I229" s="23"/>
    </row>
    <row r="230" spans="2:9" ht="33.75" x14ac:dyDescent="0.2">
      <c r="B230" s="24">
        <f>SUM(B229+0.01)</f>
        <v>45.01</v>
      </c>
      <c r="C230" s="26" t="s">
        <v>222</v>
      </c>
      <c r="D230" s="20"/>
      <c r="E230" s="21">
        <v>1</v>
      </c>
      <c r="F230" s="20" t="s">
        <v>13</v>
      </c>
      <c r="G230" s="22"/>
      <c r="H230" s="22">
        <f t="shared" si="19"/>
        <v>0</v>
      </c>
      <c r="I230" s="23">
        <f t="shared" si="20"/>
        <v>0</v>
      </c>
    </row>
    <row r="231" spans="2:9" x14ac:dyDescent="0.2">
      <c r="B231" s="18">
        <v>46</v>
      </c>
      <c r="C231" s="19" t="s">
        <v>223</v>
      </c>
      <c r="D231" s="20"/>
      <c r="E231" s="21"/>
      <c r="F231" s="20"/>
      <c r="G231" s="22"/>
      <c r="H231" s="22"/>
      <c r="I231" s="23"/>
    </row>
    <row r="232" spans="2:9" ht="22.5" x14ac:dyDescent="0.2">
      <c r="B232" s="24">
        <f t="shared" ref="B232:B237" si="21">SUM(B231+0.01)</f>
        <v>46.01</v>
      </c>
      <c r="C232" s="26" t="s">
        <v>224</v>
      </c>
      <c r="D232" s="20"/>
      <c r="E232" s="21">
        <v>1</v>
      </c>
      <c r="F232" s="20" t="s">
        <v>13</v>
      </c>
      <c r="G232" s="22"/>
      <c r="H232" s="22">
        <f t="shared" si="19"/>
        <v>0</v>
      </c>
      <c r="I232" s="23">
        <f t="shared" si="20"/>
        <v>0</v>
      </c>
    </row>
    <row r="233" spans="2:9" ht="22.5" x14ac:dyDescent="0.2">
      <c r="B233" s="24">
        <f t="shared" si="21"/>
        <v>46.019999999999996</v>
      </c>
      <c r="C233" s="26" t="s">
        <v>225</v>
      </c>
      <c r="D233" s="20"/>
      <c r="E233" s="21">
        <v>1</v>
      </c>
      <c r="F233" s="20" t="s">
        <v>13</v>
      </c>
      <c r="G233" s="22"/>
      <c r="H233" s="22">
        <f t="shared" si="19"/>
        <v>0</v>
      </c>
      <c r="I233" s="23">
        <f t="shared" si="20"/>
        <v>0</v>
      </c>
    </row>
    <row r="234" spans="2:9" ht="45" x14ac:dyDescent="0.2">
      <c r="B234" s="24">
        <f t="shared" si="21"/>
        <v>46.029999999999994</v>
      </c>
      <c r="C234" s="26" t="s">
        <v>226</v>
      </c>
      <c r="D234" s="20"/>
      <c r="E234" s="21">
        <v>1</v>
      </c>
      <c r="F234" s="20" t="s">
        <v>13</v>
      </c>
      <c r="G234" s="22"/>
      <c r="H234" s="22">
        <f t="shared" si="19"/>
        <v>0</v>
      </c>
      <c r="I234" s="23">
        <f t="shared" si="20"/>
        <v>0</v>
      </c>
    </row>
    <row r="235" spans="2:9" ht="33.75" x14ac:dyDescent="0.2">
      <c r="B235" s="24">
        <f t="shared" si="21"/>
        <v>46.039999999999992</v>
      </c>
      <c r="C235" s="26" t="s">
        <v>227</v>
      </c>
      <c r="D235" s="20"/>
      <c r="E235" s="21">
        <v>1</v>
      </c>
      <c r="F235" s="20" t="s">
        <v>13</v>
      </c>
      <c r="G235" s="22"/>
      <c r="H235" s="22">
        <f t="shared" si="19"/>
        <v>0</v>
      </c>
      <c r="I235" s="23">
        <f t="shared" si="20"/>
        <v>0</v>
      </c>
    </row>
    <row r="236" spans="2:9" ht="45" x14ac:dyDescent="0.2">
      <c r="B236" s="24">
        <f t="shared" si="21"/>
        <v>46.04999999999999</v>
      </c>
      <c r="C236" s="26" t="s">
        <v>228</v>
      </c>
      <c r="D236" s="20"/>
      <c r="E236" s="21">
        <v>1</v>
      </c>
      <c r="F236" s="20" t="s">
        <v>13</v>
      </c>
      <c r="G236" s="22"/>
      <c r="H236" s="22">
        <f t="shared" si="19"/>
        <v>0</v>
      </c>
      <c r="I236" s="23">
        <f t="shared" si="20"/>
        <v>0</v>
      </c>
    </row>
    <row r="237" spans="2:9" ht="45" x14ac:dyDescent="0.2">
      <c r="B237" s="24">
        <f t="shared" si="21"/>
        <v>46.059999999999988</v>
      </c>
      <c r="C237" s="26" t="s">
        <v>229</v>
      </c>
      <c r="D237" s="20"/>
      <c r="E237" s="21">
        <v>1</v>
      </c>
      <c r="F237" s="20" t="s">
        <v>13</v>
      </c>
      <c r="G237" s="22"/>
      <c r="H237" s="22">
        <f t="shared" si="19"/>
        <v>0</v>
      </c>
      <c r="I237" s="23">
        <f t="shared" si="20"/>
        <v>0</v>
      </c>
    </row>
    <row r="238" spans="2:9" x14ac:dyDescent="0.2">
      <c r="B238" s="18">
        <v>47</v>
      </c>
      <c r="C238" s="19" t="s">
        <v>230</v>
      </c>
      <c r="D238" s="20"/>
      <c r="E238" s="21"/>
      <c r="F238" s="20"/>
      <c r="G238" s="22"/>
      <c r="H238" s="22"/>
      <c r="I238" s="23"/>
    </row>
    <row r="239" spans="2:9" ht="67.5" x14ac:dyDescent="0.2">
      <c r="B239" s="24">
        <f>SUM(B238+0.01)</f>
        <v>47.01</v>
      </c>
      <c r="C239" s="26" t="s">
        <v>231</v>
      </c>
      <c r="D239" s="20"/>
      <c r="E239" s="21">
        <v>1</v>
      </c>
      <c r="F239" s="20" t="s">
        <v>13</v>
      </c>
      <c r="G239" s="22"/>
      <c r="H239" s="22">
        <f t="shared" si="19"/>
        <v>0</v>
      </c>
      <c r="I239" s="23">
        <f t="shared" si="20"/>
        <v>0</v>
      </c>
    </row>
    <row r="240" spans="2:9" x14ac:dyDescent="0.2">
      <c r="B240" s="18">
        <v>48</v>
      </c>
      <c r="C240" s="19" t="s">
        <v>232</v>
      </c>
      <c r="D240" s="20"/>
      <c r="E240" s="21"/>
      <c r="F240" s="20"/>
      <c r="G240" s="22"/>
      <c r="H240" s="22"/>
      <c r="I240" s="23"/>
    </row>
    <row r="241" spans="2:9" ht="34.9" customHeight="1" x14ac:dyDescent="0.2">
      <c r="B241" s="24">
        <f>SUM(B240+0.01)</f>
        <v>48.01</v>
      </c>
      <c r="C241" s="26" t="s">
        <v>233</v>
      </c>
      <c r="D241" s="20"/>
      <c r="E241" s="21">
        <v>1</v>
      </c>
      <c r="F241" s="20" t="s">
        <v>13</v>
      </c>
      <c r="G241" s="22"/>
      <c r="H241" s="22">
        <f t="shared" si="19"/>
        <v>0</v>
      </c>
      <c r="I241" s="23">
        <f t="shared" si="20"/>
        <v>0</v>
      </c>
    </row>
    <row r="242" spans="2:9" ht="31.15" customHeight="1" x14ac:dyDescent="0.2">
      <c r="B242" s="24">
        <f>SUM(B241+0.01)</f>
        <v>48.019999999999996</v>
      </c>
      <c r="C242" s="26" t="s">
        <v>234</v>
      </c>
      <c r="D242" s="20"/>
      <c r="E242" s="21">
        <v>1</v>
      </c>
      <c r="F242" s="20" t="s">
        <v>13</v>
      </c>
      <c r="G242" s="22"/>
      <c r="H242" s="22">
        <f t="shared" si="19"/>
        <v>0</v>
      </c>
      <c r="I242" s="23">
        <f t="shared" si="20"/>
        <v>0</v>
      </c>
    </row>
    <row r="243" spans="2:9" x14ac:dyDescent="0.2">
      <c r="B243" s="18">
        <v>49</v>
      </c>
      <c r="C243" s="19" t="s">
        <v>235</v>
      </c>
      <c r="D243" s="20"/>
      <c r="E243" s="21"/>
      <c r="F243" s="20"/>
      <c r="G243" s="22"/>
      <c r="H243" s="22"/>
      <c r="I243" s="23"/>
    </row>
    <row r="244" spans="2:9" ht="56.25" x14ac:dyDescent="0.2">
      <c r="B244" s="24">
        <f>SUM(B243+0.01)</f>
        <v>49.01</v>
      </c>
      <c r="C244" s="26" t="s">
        <v>236</v>
      </c>
      <c r="D244" s="20"/>
      <c r="E244" s="21">
        <v>1</v>
      </c>
      <c r="F244" s="20" t="s">
        <v>13</v>
      </c>
      <c r="G244" s="22"/>
      <c r="H244" s="22">
        <f t="shared" si="19"/>
        <v>0</v>
      </c>
      <c r="I244" s="23">
        <f t="shared" si="20"/>
        <v>0</v>
      </c>
    </row>
    <row r="245" spans="2:9" x14ac:dyDescent="0.2">
      <c r="B245" s="18">
        <v>50</v>
      </c>
      <c r="C245" s="19" t="s">
        <v>237</v>
      </c>
      <c r="D245" s="20"/>
      <c r="E245" s="21"/>
      <c r="F245" s="20"/>
      <c r="G245" s="22"/>
      <c r="H245" s="22"/>
      <c r="I245" s="23"/>
    </row>
    <row r="246" spans="2:9" ht="22.5" x14ac:dyDescent="0.2">
      <c r="B246" s="24">
        <f t="shared" ref="B246:B252" si="22">SUM(B245+0.01)</f>
        <v>50.01</v>
      </c>
      <c r="C246" s="26" t="s">
        <v>238</v>
      </c>
      <c r="D246" s="20"/>
      <c r="E246" s="21">
        <v>1</v>
      </c>
      <c r="F246" s="20" t="s">
        <v>13</v>
      </c>
      <c r="G246" s="22"/>
      <c r="H246" s="22">
        <f t="shared" si="19"/>
        <v>0</v>
      </c>
      <c r="I246" s="23">
        <f t="shared" si="20"/>
        <v>0</v>
      </c>
    </row>
    <row r="247" spans="2:9" ht="33.75" x14ac:dyDescent="0.2">
      <c r="B247" s="24">
        <f t="shared" si="22"/>
        <v>50.019999999999996</v>
      </c>
      <c r="C247" s="26" t="s">
        <v>239</v>
      </c>
      <c r="D247" s="20"/>
      <c r="E247" s="21">
        <v>1</v>
      </c>
      <c r="F247" s="20" t="s">
        <v>13</v>
      </c>
      <c r="G247" s="22"/>
      <c r="H247" s="22">
        <f t="shared" si="19"/>
        <v>0</v>
      </c>
      <c r="I247" s="23">
        <f t="shared" si="20"/>
        <v>0</v>
      </c>
    </row>
    <row r="248" spans="2:9" ht="22.5" x14ac:dyDescent="0.2">
      <c r="B248" s="24">
        <f t="shared" si="22"/>
        <v>50.029999999999994</v>
      </c>
      <c r="C248" s="26" t="s">
        <v>240</v>
      </c>
      <c r="D248" s="20"/>
      <c r="E248" s="21">
        <v>1</v>
      </c>
      <c r="F248" s="20" t="s">
        <v>13</v>
      </c>
      <c r="G248" s="22"/>
      <c r="H248" s="22">
        <f t="shared" si="19"/>
        <v>0</v>
      </c>
      <c r="I248" s="23">
        <f t="shared" si="20"/>
        <v>0</v>
      </c>
    </row>
    <row r="249" spans="2:9" x14ac:dyDescent="0.2">
      <c r="B249" s="24">
        <f t="shared" si="22"/>
        <v>50.039999999999992</v>
      </c>
      <c r="C249" s="26" t="s">
        <v>241</v>
      </c>
      <c r="D249" s="20"/>
      <c r="E249" s="21">
        <v>1</v>
      </c>
      <c r="F249" s="20" t="s">
        <v>13</v>
      </c>
      <c r="G249" s="22"/>
      <c r="H249" s="22">
        <f t="shared" si="19"/>
        <v>0</v>
      </c>
      <c r="I249" s="23">
        <f t="shared" si="20"/>
        <v>0</v>
      </c>
    </row>
    <row r="250" spans="2:9" ht="33.75" x14ac:dyDescent="0.2">
      <c r="B250" s="24">
        <f t="shared" si="22"/>
        <v>50.04999999999999</v>
      </c>
      <c r="C250" s="26" t="s">
        <v>242</v>
      </c>
      <c r="D250" s="20"/>
      <c r="E250" s="21">
        <v>1</v>
      </c>
      <c r="F250" s="20" t="s">
        <v>13</v>
      </c>
      <c r="G250" s="22"/>
      <c r="H250" s="22">
        <f t="shared" si="19"/>
        <v>0</v>
      </c>
      <c r="I250" s="23">
        <f t="shared" si="20"/>
        <v>0</v>
      </c>
    </row>
    <row r="251" spans="2:9" ht="33.75" x14ac:dyDescent="0.2">
      <c r="B251" s="24">
        <f t="shared" si="22"/>
        <v>50.059999999999988</v>
      </c>
      <c r="C251" s="26" t="s">
        <v>243</v>
      </c>
      <c r="D251" s="20"/>
      <c r="E251" s="21">
        <v>1</v>
      </c>
      <c r="F251" s="20" t="s">
        <v>13</v>
      </c>
      <c r="G251" s="22"/>
      <c r="H251" s="22">
        <f t="shared" si="19"/>
        <v>0</v>
      </c>
      <c r="I251" s="23">
        <f t="shared" si="20"/>
        <v>0</v>
      </c>
    </row>
    <row r="252" spans="2:9" ht="56.25" x14ac:dyDescent="0.2">
      <c r="B252" s="24">
        <f t="shared" si="22"/>
        <v>50.069999999999986</v>
      </c>
      <c r="C252" s="26" t="s">
        <v>244</v>
      </c>
      <c r="D252" s="20"/>
      <c r="E252" s="21">
        <v>1</v>
      </c>
      <c r="F252" s="20" t="s">
        <v>13</v>
      </c>
      <c r="G252" s="22"/>
      <c r="H252" s="22">
        <f t="shared" si="19"/>
        <v>0</v>
      </c>
      <c r="I252" s="23">
        <f t="shared" si="20"/>
        <v>0</v>
      </c>
    </row>
    <row r="253" spans="2:9" x14ac:dyDescent="0.2">
      <c r="B253" s="18">
        <v>51</v>
      </c>
      <c r="C253" s="19" t="s">
        <v>245</v>
      </c>
      <c r="D253" s="20"/>
      <c r="E253" s="21"/>
      <c r="F253" s="20"/>
      <c r="G253" s="22"/>
      <c r="H253" s="22"/>
      <c r="I253" s="23"/>
    </row>
    <row r="254" spans="2:9" ht="22.5" x14ac:dyDescent="0.2">
      <c r="B254" s="24">
        <f>SUM(B253+0.01)</f>
        <v>51.01</v>
      </c>
      <c r="C254" s="26" t="s">
        <v>246</v>
      </c>
      <c r="D254" s="20"/>
      <c r="E254" s="21">
        <v>1</v>
      </c>
      <c r="F254" s="20" t="s">
        <v>13</v>
      </c>
      <c r="G254" s="22"/>
      <c r="H254" s="22">
        <f t="shared" si="19"/>
        <v>0</v>
      </c>
      <c r="I254" s="23">
        <f t="shared" si="20"/>
        <v>0</v>
      </c>
    </row>
    <row r="255" spans="2:9" ht="78.75" x14ac:dyDescent="0.2">
      <c r="B255" s="24">
        <f>SUM(B254+0.01)</f>
        <v>51.019999999999996</v>
      </c>
      <c r="C255" s="26" t="s">
        <v>247</v>
      </c>
      <c r="D255" s="20"/>
      <c r="E255" s="21">
        <v>1</v>
      </c>
      <c r="F255" s="20" t="s">
        <v>13</v>
      </c>
      <c r="G255" s="22"/>
      <c r="H255" s="22">
        <f t="shared" si="19"/>
        <v>0</v>
      </c>
      <c r="I255" s="23">
        <f t="shared" si="20"/>
        <v>0</v>
      </c>
    </row>
    <row r="256" spans="2:9" ht="33.75" x14ac:dyDescent="0.2">
      <c r="B256" s="24">
        <f>SUM(B255+0.01)</f>
        <v>51.029999999999994</v>
      </c>
      <c r="C256" s="26" t="s">
        <v>248</v>
      </c>
      <c r="D256" s="20"/>
      <c r="E256" s="21">
        <v>1</v>
      </c>
      <c r="F256" s="20" t="s">
        <v>13</v>
      </c>
      <c r="G256" s="22"/>
      <c r="H256" s="22">
        <f t="shared" si="19"/>
        <v>0</v>
      </c>
      <c r="I256" s="23">
        <f t="shared" si="20"/>
        <v>0</v>
      </c>
    </row>
    <row r="257" spans="2:9" x14ac:dyDescent="0.2">
      <c r="B257" s="18">
        <v>52</v>
      </c>
      <c r="C257" s="19" t="s">
        <v>249</v>
      </c>
      <c r="D257" s="20"/>
      <c r="E257" s="21"/>
      <c r="F257" s="20"/>
      <c r="G257" s="22"/>
      <c r="H257" s="22"/>
      <c r="I257" s="23"/>
    </row>
    <row r="258" spans="2:9" ht="78.75" x14ac:dyDescent="0.2">
      <c r="B258" s="24">
        <f>SUM(B257+0.01)</f>
        <v>52.01</v>
      </c>
      <c r="C258" s="26" t="s">
        <v>250</v>
      </c>
      <c r="D258" s="20"/>
      <c r="E258" s="21">
        <v>1</v>
      </c>
      <c r="F258" s="20" t="s">
        <v>13</v>
      </c>
      <c r="G258" s="22"/>
      <c r="H258" s="22">
        <f t="shared" si="19"/>
        <v>0</v>
      </c>
      <c r="I258" s="23">
        <f t="shared" si="20"/>
        <v>0</v>
      </c>
    </row>
    <row r="259" spans="2:9" x14ac:dyDescent="0.2">
      <c r="B259" s="18">
        <v>53</v>
      </c>
      <c r="C259" s="19" t="s">
        <v>251</v>
      </c>
      <c r="D259" s="20"/>
      <c r="E259" s="21"/>
      <c r="F259" s="20"/>
      <c r="G259" s="22"/>
      <c r="H259" s="22"/>
      <c r="I259" s="23"/>
    </row>
    <row r="260" spans="2:9" ht="135" x14ac:dyDescent="0.2">
      <c r="B260" s="24">
        <f>SUM(B259+0.01)</f>
        <v>53.01</v>
      </c>
      <c r="C260" s="26" t="s">
        <v>319</v>
      </c>
      <c r="D260" s="20"/>
      <c r="E260" s="21">
        <v>1</v>
      </c>
      <c r="F260" s="20" t="s">
        <v>13</v>
      </c>
      <c r="G260" s="22"/>
      <c r="H260" s="22">
        <f t="shared" si="19"/>
        <v>0</v>
      </c>
      <c r="I260" s="23">
        <f t="shared" si="20"/>
        <v>0</v>
      </c>
    </row>
    <row r="261" spans="2:9" ht="78.75" x14ac:dyDescent="0.2">
      <c r="B261" s="24">
        <f>SUM(B260+0.01)</f>
        <v>53.019999999999996</v>
      </c>
      <c r="C261" s="26" t="s">
        <v>252</v>
      </c>
      <c r="D261" s="20"/>
      <c r="E261" s="21">
        <v>1</v>
      </c>
      <c r="F261" s="20" t="s">
        <v>13</v>
      </c>
      <c r="G261" s="22"/>
      <c r="H261" s="22">
        <f t="shared" si="19"/>
        <v>0</v>
      </c>
      <c r="I261" s="23">
        <f t="shared" si="20"/>
        <v>0</v>
      </c>
    </row>
    <row r="262" spans="2:9" x14ac:dyDescent="0.2">
      <c r="B262" s="18">
        <v>54</v>
      </c>
      <c r="C262" s="19" t="s">
        <v>253</v>
      </c>
      <c r="D262" s="20"/>
      <c r="E262" s="21"/>
      <c r="F262" s="20"/>
      <c r="G262" s="22"/>
      <c r="H262" s="22"/>
      <c r="I262" s="23"/>
    </row>
    <row r="263" spans="2:9" ht="31.15" customHeight="1" x14ac:dyDescent="0.2">
      <c r="B263" s="24">
        <f>SUM(B262+0.01)</f>
        <v>54.01</v>
      </c>
      <c r="C263" s="26" t="s">
        <v>254</v>
      </c>
      <c r="D263" s="20"/>
      <c r="E263" s="21">
        <v>1</v>
      </c>
      <c r="F263" s="20" t="s">
        <v>13</v>
      </c>
      <c r="G263" s="22"/>
      <c r="H263" s="22">
        <f t="shared" si="19"/>
        <v>0</v>
      </c>
      <c r="I263" s="23">
        <f t="shared" si="20"/>
        <v>0</v>
      </c>
    </row>
    <row r="264" spans="2:9" x14ac:dyDescent="0.2">
      <c r="B264" s="18">
        <v>55</v>
      </c>
      <c r="C264" s="19" t="s">
        <v>255</v>
      </c>
      <c r="D264" s="20"/>
      <c r="E264" s="21"/>
      <c r="F264" s="20"/>
      <c r="G264" s="22"/>
      <c r="H264" s="22"/>
      <c r="I264" s="23"/>
    </row>
    <row r="265" spans="2:9" ht="67.5" x14ac:dyDescent="0.2">
      <c r="B265" s="24">
        <f>SUM(B264+0.01)</f>
        <v>55.01</v>
      </c>
      <c r="C265" s="26" t="s">
        <v>256</v>
      </c>
      <c r="D265" s="20"/>
      <c r="E265" s="21">
        <v>1</v>
      </c>
      <c r="F265" s="20" t="s">
        <v>13</v>
      </c>
      <c r="G265" s="22"/>
      <c r="H265" s="22">
        <f t="shared" si="19"/>
        <v>0</v>
      </c>
      <c r="I265" s="23">
        <f t="shared" si="20"/>
        <v>0</v>
      </c>
    </row>
    <row r="266" spans="2:9" x14ac:dyDescent="0.2">
      <c r="B266" s="18">
        <v>56</v>
      </c>
      <c r="C266" s="19" t="s">
        <v>257</v>
      </c>
      <c r="D266" s="20"/>
      <c r="E266" s="21"/>
      <c r="F266" s="20"/>
      <c r="G266" s="22"/>
      <c r="H266" s="22"/>
      <c r="I266" s="23"/>
    </row>
    <row r="267" spans="2:9" ht="23.45" customHeight="1" x14ac:dyDescent="0.2">
      <c r="B267" s="24">
        <f>SUM(B266+0.01)</f>
        <v>56.01</v>
      </c>
      <c r="C267" s="26" t="s">
        <v>258</v>
      </c>
      <c r="D267" s="20"/>
      <c r="E267" s="21">
        <v>1</v>
      </c>
      <c r="F267" s="20" t="s">
        <v>13</v>
      </c>
      <c r="G267" s="22"/>
      <c r="H267" s="22">
        <f t="shared" si="19"/>
        <v>0</v>
      </c>
      <c r="I267" s="23">
        <f t="shared" si="20"/>
        <v>0</v>
      </c>
    </row>
    <row r="268" spans="2:9" ht="45" x14ac:dyDescent="0.2">
      <c r="B268" s="24">
        <f>SUM(B267+0.01)</f>
        <v>56.019999999999996</v>
      </c>
      <c r="C268" s="26" t="s">
        <v>259</v>
      </c>
      <c r="D268" s="20"/>
      <c r="E268" s="21">
        <v>1</v>
      </c>
      <c r="F268" s="20" t="s">
        <v>13</v>
      </c>
      <c r="G268" s="22"/>
      <c r="H268" s="22">
        <f t="shared" si="19"/>
        <v>0</v>
      </c>
      <c r="I268" s="23">
        <f t="shared" si="20"/>
        <v>0</v>
      </c>
    </row>
    <row r="269" spans="2:9" x14ac:dyDescent="0.2">
      <c r="B269" s="18">
        <v>57</v>
      </c>
      <c r="C269" s="19" t="s">
        <v>260</v>
      </c>
      <c r="D269" s="20"/>
      <c r="E269" s="21"/>
      <c r="F269" s="20"/>
      <c r="G269" s="22"/>
      <c r="H269" s="22"/>
      <c r="I269" s="23"/>
    </row>
    <row r="270" spans="2:9" ht="45" x14ac:dyDescent="0.2">
      <c r="B270" s="24">
        <f>SUM(B269+0.01)</f>
        <v>57.01</v>
      </c>
      <c r="C270" s="26" t="s">
        <v>261</v>
      </c>
      <c r="D270" s="20"/>
      <c r="E270" s="21">
        <v>1</v>
      </c>
      <c r="F270" s="20" t="s">
        <v>13</v>
      </c>
      <c r="G270" s="22"/>
      <c r="H270" s="22">
        <f t="shared" si="19"/>
        <v>0</v>
      </c>
      <c r="I270" s="23">
        <f t="shared" si="20"/>
        <v>0</v>
      </c>
    </row>
    <row r="271" spans="2:9" x14ac:dyDescent="0.2">
      <c r="B271" s="18">
        <v>58</v>
      </c>
      <c r="C271" s="19" t="s">
        <v>262</v>
      </c>
      <c r="D271" s="20"/>
      <c r="E271" s="21"/>
      <c r="F271" s="20"/>
      <c r="G271" s="22"/>
      <c r="H271" s="22"/>
      <c r="I271" s="23"/>
    </row>
    <row r="272" spans="2:9" ht="33.75" x14ac:dyDescent="0.2">
      <c r="B272" s="24">
        <f>SUM(B271+0.01)</f>
        <v>58.01</v>
      </c>
      <c r="C272" s="26" t="s">
        <v>263</v>
      </c>
      <c r="D272" s="20"/>
      <c r="E272" s="21">
        <v>1</v>
      </c>
      <c r="F272" s="20" t="s">
        <v>13</v>
      </c>
      <c r="G272" s="22"/>
      <c r="H272" s="22">
        <f t="shared" ref="H272:H311" si="23">SUM(E272*G272)</f>
        <v>0</v>
      </c>
      <c r="I272" s="23">
        <f t="shared" si="20"/>
        <v>0</v>
      </c>
    </row>
    <row r="273" spans="2:9" ht="56.25" x14ac:dyDescent="0.2">
      <c r="B273" s="24">
        <f>SUM(B272+0.01)</f>
        <v>58.019999999999996</v>
      </c>
      <c r="C273" s="26" t="s">
        <v>264</v>
      </c>
      <c r="D273" s="20"/>
      <c r="E273" s="21">
        <v>1</v>
      </c>
      <c r="F273" s="20" t="s">
        <v>13</v>
      </c>
      <c r="G273" s="22"/>
      <c r="H273" s="22">
        <f t="shared" si="23"/>
        <v>0</v>
      </c>
      <c r="I273" s="23">
        <f t="shared" si="20"/>
        <v>0</v>
      </c>
    </row>
    <row r="274" spans="2:9" ht="45" x14ac:dyDescent="0.2">
      <c r="B274" s="24">
        <f>SUM(B273+0.01)</f>
        <v>58.029999999999994</v>
      </c>
      <c r="C274" s="26" t="s">
        <v>265</v>
      </c>
      <c r="D274" s="20"/>
      <c r="E274" s="21">
        <v>1</v>
      </c>
      <c r="F274" s="20" t="s">
        <v>13</v>
      </c>
      <c r="G274" s="22"/>
      <c r="H274" s="22">
        <f t="shared" si="23"/>
        <v>0</v>
      </c>
      <c r="I274" s="23">
        <f t="shared" si="20"/>
        <v>0</v>
      </c>
    </row>
    <row r="275" spans="2:9" ht="22.5" x14ac:dyDescent="0.2">
      <c r="B275" s="24">
        <f>SUM(B274+0.01)</f>
        <v>58.039999999999992</v>
      </c>
      <c r="C275" s="26" t="s">
        <v>266</v>
      </c>
      <c r="D275" s="20"/>
      <c r="E275" s="21">
        <v>1</v>
      </c>
      <c r="F275" s="20" t="s">
        <v>13</v>
      </c>
      <c r="G275" s="22"/>
      <c r="H275" s="22">
        <f t="shared" si="23"/>
        <v>0</v>
      </c>
      <c r="I275" s="23">
        <f t="shared" si="20"/>
        <v>0</v>
      </c>
    </row>
    <row r="276" spans="2:9" x14ac:dyDescent="0.2">
      <c r="B276" s="18">
        <v>59</v>
      </c>
      <c r="C276" s="19" t="s">
        <v>267</v>
      </c>
      <c r="D276" s="20"/>
      <c r="E276" s="21"/>
      <c r="F276" s="20"/>
      <c r="G276" s="22"/>
      <c r="H276" s="22"/>
      <c r="I276" s="23"/>
    </row>
    <row r="277" spans="2:9" ht="90" x14ac:dyDescent="0.2">
      <c r="B277" s="24">
        <f>SUM(B276+0.01)</f>
        <v>59.01</v>
      </c>
      <c r="C277" s="26" t="s">
        <v>268</v>
      </c>
      <c r="D277" s="20"/>
      <c r="E277" s="21">
        <v>1</v>
      </c>
      <c r="F277" s="20" t="s">
        <v>13</v>
      </c>
      <c r="G277" s="22"/>
      <c r="H277" s="22">
        <f t="shared" si="23"/>
        <v>0</v>
      </c>
      <c r="I277" s="23">
        <f t="shared" si="20"/>
        <v>0</v>
      </c>
    </row>
    <row r="278" spans="2:9" x14ac:dyDescent="0.2">
      <c r="B278" s="18">
        <v>60</v>
      </c>
      <c r="C278" s="19" t="s">
        <v>269</v>
      </c>
      <c r="D278" s="20"/>
      <c r="E278" s="21"/>
      <c r="F278" s="20"/>
      <c r="G278" s="22"/>
      <c r="H278" s="22"/>
      <c r="I278" s="23"/>
    </row>
    <row r="279" spans="2:9" ht="56.25" x14ac:dyDescent="0.2">
      <c r="B279" s="24">
        <f>SUM(B278+0.01)</f>
        <v>60.01</v>
      </c>
      <c r="C279" s="26" t="s">
        <v>270</v>
      </c>
      <c r="D279" s="20"/>
      <c r="E279" s="21">
        <v>1</v>
      </c>
      <c r="F279" s="20" t="s">
        <v>13</v>
      </c>
      <c r="G279" s="22"/>
      <c r="H279" s="22">
        <f t="shared" si="23"/>
        <v>0</v>
      </c>
      <c r="I279" s="23">
        <f t="shared" si="20"/>
        <v>0</v>
      </c>
    </row>
    <row r="280" spans="2:9" x14ac:dyDescent="0.2">
      <c r="B280" s="18">
        <v>61</v>
      </c>
      <c r="C280" s="19" t="s">
        <v>271</v>
      </c>
      <c r="D280" s="20"/>
      <c r="E280" s="21"/>
      <c r="F280" s="20"/>
      <c r="G280" s="22"/>
      <c r="H280" s="22"/>
      <c r="I280" s="23"/>
    </row>
    <row r="281" spans="2:9" ht="67.5" x14ac:dyDescent="0.2">
      <c r="B281" s="24">
        <f>SUM(B280+0.01)</f>
        <v>61.01</v>
      </c>
      <c r="C281" s="26" t="s">
        <v>272</v>
      </c>
      <c r="D281" s="20"/>
      <c r="E281" s="21">
        <v>1</v>
      </c>
      <c r="F281" s="20" t="s">
        <v>13</v>
      </c>
      <c r="G281" s="22"/>
      <c r="H281" s="22">
        <f t="shared" si="23"/>
        <v>0</v>
      </c>
      <c r="I281" s="23">
        <f t="shared" si="20"/>
        <v>0</v>
      </c>
    </row>
    <row r="282" spans="2:9" ht="22.5" x14ac:dyDescent="0.2">
      <c r="B282" s="24">
        <f>SUM(B281+0.01)</f>
        <v>61.019999999999996</v>
      </c>
      <c r="C282" s="26" t="s">
        <v>273</v>
      </c>
      <c r="D282" s="20"/>
      <c r="E282" s="21">
        <v>1</v>
      </c>
      <c r="F282" s="20" t="s">
        <v>13</v>
      </c>
      <c r="G282" s="22"/>
      <c r="H282" s="22">
        <f t="shared" si="23"/>
        <v>0</v>
      </c>
      <c r="I282" s="23">
        <f t="shared" si="20"/>
        <v>0</v>
      </c>
    </row>
    <row r="283" spans="2:9" x14ac:dyDescent="0.2">
      <c r="B283" s="18">
        <v>62</v>
      </c>
      <c r="C283" s="19" t="s">
        <v>274</v>
      </c>
      <c r="D283" s="20"/>
      <c r="E283" s="21"/>
      <c r="F283" s="20"/>
      <c r="G283" s="22"/>
      <c r="H283" s="22"/>
      <c r="I283" s="23"/>
    </row>
    <row r="284" spans="2:9" ht="33.75" x14ac:dyDescent="0.2">
      <c r="B284" s="24">
        <f>SUM(B283+0.01)</f>
        <v>62.01</v>
      </c>
      <c r="C284" s="26" t="s">
        <v>275</v>
      </c>
      <c r="D284" s="20"/>
      <c r="E284" s="21">
        <v>1</v>
      </c>
      <c r="F284" s="20" t="s">
        <v>13</v>
      </c>
      <c r="G284" s="22"/>
      <c r="H284" s="22">
        <f t="shared" si="23"/>
        <v>0</v>
      </c>
      <c r="I284" s="23">
        <f t="shared" ref="I284:I311" si="24">SUM(E284*H284)</f>
        <v>0</v>
      </c>
    </row>
    <row r="285" spans="2:9" x14ac:dyDescent="0.2">
      <c r="B285" s="18">
        <v>63</v>
      </c>
      <c r="C285" s="19" t="s">
        <v>276</v>
      </c>
      <c r="D285" s="20"/>
      <c r="E285" s="21"/>
      <c r="F285" s="20"/>
      <c r="G285" s="22"/>
      <c r="H285" s="22"/>
      <c r="I285" s="23"/>
    </row>
    <row r="286" spans="2:9" x14ac:dyDescent="0.2">
      <c r="B286" s="24">
        <f>SUM(B285+0.01)</f>
        <v>63.01</v>
      </c>
      <c r="C286" s="26" t="s">
        <v>277</v>
      </c>
      <c r="D286" s="20"/>
      <c r="E286" s="21">
        <v>1</v>
      </c>
      <c r="F286" s="20" t="s">
        <v>13</v>
      </c>
      <c r="G286" s="22"/>
      <c r="H286" s="22">
        <f t="shared" si="23"/>
        <v>0</v>
      </c>
      <c r="I286" s="23">
        <f t="shared" si="24"/>
        <v>0</v>
      </c>
    </row>
    <row r="287" spans="2:9" x14ac:dyDescent="0.2">
      <c r="B287" s="18">
        <v>64</v>
      </c>
      <c r="C287" s="19" t="s">
        <v>278</v>
      </c>
      <c r="D287" s="20"/>
      <c r="E287" s="21"/>
      <c r="F287" s="20"/>
      <c r="G287" s="22"/>
      <c r="H287" s="22"/>
      <c r="I287" s="23"/>
    </row>
    <row r="288" spans="2:9" ht="101.25" x14ac:dyDescent="0.2">
      <c r="B288" s="24">
        <f>SUM(B287+0.01)</f>
        <v>64.010000000000005</v>
      </c>
      <c r="C288" s="26" t="s">
        <v>279</v>
      </c>
      <c r="D288" s="20"/>
      <c r="E288" s="21">
        <v>1</v>
      </c>
      <c r="F288" s="20" t="s">
        <v>13</v>
      </c>
      <c r="G288" s="22"/>
      <c r="H288" s="22">
        <f t="shared" si="23"/>
        <v>0</v>
      </c>
      <c r="I288" s="23">
        <f t="shared" si="24"/>
        <v>0</v>
      </c>
    </row>
    <row r="289" spans="2:9" x14ac:dyDescent="0.2">
      <c r="B289" s="18">
        <v>64</v>
      </c>
      <c r="C289" s="19" t="s">
        <v>280</v>
      </c>
      <c r="D289" s="20"/>
      <c r="E289" s="21"/>
      <c r="F289" s="20"/>
      <c r="G289" s="22"/>
      <c r="H289" s="22"/>
      <c r="I289" s="23"/>
    </row>
    <row r="290" spans="2:9" ht="56.25" x14ac:dyDescent="0.2">
      <c r="B290" s="24">
        <f>SUM(B289+0.01)</f>
        <v>64.010000000000005</v>
      </c>
      <c r="C290" s="26" t="s">
        <v>281</v>
      </c>
      <c r="D290" s="20"/>
      <c r="E290" s="21">
        <v>1</v>
      </c>
      <c r="F290" s="20" t="s">
        <v>13</v>
      </c>
      <c r="G290" s="22"/>
      <c r="H290" s="22">
        <f t="shared" si="23"/>
        <v>0</v>
      </c>
      <c r="I290" s="23">
        <f t="shared" si="24"/>
        <v>0</v>
      </c>
    </row>
    <row r="291" spans="2:9" x14ac:dyDescent="0.2">
      <c r="B291" s="18">
        <v>66</v>
      </c>
      <c r="C291" s="19" t="s">
        <v>282</v>
      </c>
      <c r="D291" s="20"/>
      <c r="E291" s="21"/>
      <c r="F291" s="20"/>
      <c r="G291" s="22"/>
      <c r="H291" s="22"/>
      <c r="I291" s="23"/>
    </row>
    <row r="292" spans="2:9" ht="33.75" x14ac:dyDescent="0.2">
      <c r="B292" s="24">
        <f>SUM(B291+0.01)</f>
        <v>66.010000000000005</v>
      </c>
      <c r="C292" s="26" t="s">
        <v>283</v>
      </c>
      <c r="D292" s="20"/>
      <c r="E292" s="21">
        <v>1</v>
      </c>
      <c r="F292" s="20" t="s">
        <v>13</v>
      </c>
      <c r="G292" s="22"/>
      <c r="H292" s="22">
        <f t="shared" si="23"/>
        <v>0</v>
      </c>
      <c r="I292" s="23">
        <f t="shared" si="24"/>
        <v>0</v>
      </c>
    </row>
    <row r="293" spans="2:9" x14ac:dyDescent="0.2">
      <c r="B293" s="18">
        <v>67</v>
      </c>
      <c r="C293" s="19" t="s">
        <v>284</v>
      </c>
      <c r="D293" s="20"/>
      <c r="E293" s="21"/>
      <c r="F293" s="20"/>
      <c r="G293" s="22"/>
      <c r="H293" s="22"/>
      <c r="I293" s="23"/>
    </row>
    <row r="294" spans="2:9" ht="45" x14ac:dyDescent="0.2">
      <c r="B294" s="24">
        <f t="shared" ref="B294:B299" si="25">SUM(B293+0.01)</f>
        <v>67.010000000000005</v>
      </c>
      <c r="C294" s="26" t="s">
        <v>285</v>
      </c>
      <c r="D294" s="20"/>
      <c r="E294" s="21">
        <v>1</v>
      </c>
      <c r="F294" s="20" t="s">
        <v>13</v>
      </c>
      <c r="G294" s="22"/>
      <c r="H294" s="22">
        <f t="shared" si="23"/>
        <v>0</v>
      </c>
      <c r="I294" s="23">
        <f t="shared" si="24"/>
        <v>0</v>
      </c>
    </row>
    <row r="295" spans="2:9" ht="22.5" x14ac:dyDescent="0.2">
      <c r="B295" s="24">
        <f t="shared" si="25"/>
        <v>67.02000000000001</v>
      </c>
      <c r="C295" s="26" t="s">
        <v>286</v>
      </c>
      <c r="D295" s="20"/>
      <c r="E295" s="21">
        <v>1</v>
      </c>
      <c r="F295" s="20" t="s">
        <v>13</v>
      </c>
      <c r="G295" s="22"/>
      <c r="H295" s="22">
        <f t="shared" si="23"/>
        <v>0</v>
      </c>
      <c r="I295" s="23">
        <f t="shared" si="24"/>
        <v>0</v>
      </c>
    </row>
    <row r="296" spans="2:9" ht="45" x14ac:dyDescent="0.2">
      <c r="B296" s="24">
        <f t="shared" si="25"/>
        <v>67.030000000000015</v>
      </c>
      <c r="C296" s="26" t="s">
        <v>287</v>
      </c>
      <c r="D296" s="20"/>
      <c r="E296" s="21">
        <v>1</v>
      </c>
      <c r="F296" s="20" t="s">
        <v>13</v>
      </c>
      <c r="G296" s="22"/>
      <c r="H296" s="22">
        <f t="shared" si="23"/>
        <v>0</v>
      </c>
      <c r="I296" s="23">
        <f t="shared" si="24"/>
        <v>0</v>
      </c>
    </row>
    <row r="297" spans="2:9" ht="67.5" x14ac:dyDescent="0.2">
      <c r="B297" s="24">
        <f t="shared" si="25"/>
        <v>67.04000000000002</v>
      </c>
      <c r="C297" s="26" t="s">
        <v>288</v>
      </c>
      <c r="D297" s="20"/>
      <c r="E297" s="21">
        <v>1</v>
      </c>
      <c r="F297" s="20" t="s">
        <v>13</v>
      </c>
      <c r="G297" s="22"/>
      <c r="H297" s="22">
        <f t="shared" si="23"/>
        <v>0</v>
      </c>
      <c r="I297" s="23">
        <f t="shared" si="24"/>
        <v>0</v>
      </c>
    </row>
    <row r="298" spans="2:9" ht="22.5" x14ac:dyDescent="0.2">
      <c r="B298" s="24">
        <f t="shared" si="25"/>
        <v>67.050000000000026</v>
      </c>
      <c r="C298" s="26" t="s">
        <v>289</v>
      </c>
      <c r="D298" s="20"/>
      <c r="E298" s="21">
        <v>1</v>
      </c>
      <c r="F298" s="20" t="s">
        <v>13</v>
      </c>
      <c r="G298" s="22"/>
      <c r="H298" s="22">
        <f t="shared" si="23"/>
        <v>0</v>
      </c>
      <c r="I298" s="23">
        <f t="shared" si="24"/>
        <v>0</v>
      </c>
    </row>
    <row r="299" spans="2:9" ht="45" x14ac:dyDescent="0.2">
      <c r="B299" s="24">
        <f t="shared" si="25"/>
        <v>67.060000000000031</v>
      </c>
      <c r="C299" s="26" t="s">
        <v>290</v>
      </c>
      <c r="D299" s="20"/>
      <c r="E299" s="21">
        <v>1</v>
      </c>
      <c r="F299" s="20" t="s">
        <v>13</v>
      </c>
      <c r="G299" s="22"/>
      <c r="H299" s="22">
        <f t="shared" si="23"/>
        <v>0</v>
      </c>
      <c r="I299" s="23">
        <f t="shared" si="24"/>
        <v>0</v>
      </c>
    </row>
    <row r="300" spans="2:9" x14ac:dyDescent="0.2">
      <c r="B300" s="18">
        <v>68</v>
      </c>
      <c r="C300" s="19" t="s">
        <v>291</v>
      </c>
      <c r="D300" s="20"/>
      <c r="E300" s="21"/>
      <c r="F300" s="20"/>
      <c r="G300" s="22"/>
      <c r="H300" s="22"/>
      <c r="I300" s="23"/>
    </row>
    <row r="301" spans="2:9" ht="56.25" x14ac:dyDescent="0.2">
      <c r="B301" s="24">
        <f>SUM(B300+0.01)</f>
        <v>68.010000000000005</v>
      </c>
      <c r="C301" s="26" t="s">
        <v>292</v>
      </c>
      <c r="D301" s="20"/>
      <c r="E301" s="21">
        <v>1</v>
      </c>
      <c r="F301" s="20" t="s">
        <v>13</v>
      </c>
      <c r="G301" s="22"/>
      <c r="H301" s="22">
        <f t="shared" si="23"/>
        <v>0</v>
      </c>
      <c r="I301" s="23">
        <f t="shared" si="24"/>
        <v>0</v>
      </c>
    </row>
    <row r="302" spans="2:9" ht="22.5" x14ac:dyDescent="0.2">
      <c r="B302" s="24">
        <f>SUM(B301+0.01)</f>
        <v>68.02000000000001</v>
      </c>
      <c r="C302" s="26" t="s">
        <v>293</v>
      </c>
      <c r="D302" s="20"/>
      <c r="E302" s="21">
        <v>1</v>
      </c>
      <c r="F302" s="20" t="s">
        <v>13</v>
      </c>
      <c r="G302" s="22"/>
      <c r="H302" s="22">
        <f t="shared" si="23"/>
        <v>0</v>
      </c>
      <c r="I302" s="23">
        <f t="shared" si="24"/>
        <v>0</v>
      </c>
    </row>
    <row r="303" spans="2:9" x14ac:dyDescent="0.2">
      <c r="B303" s="18">
        <v>69</v>
      </c>
      <c r="C303" s="19" t="s">
        <v>294</v>
      </c>
      <c r="D303" s="20"/>
      <c r="E303" s="21"/>
      <c r="F303" s="20"/>
      <c r="G303" s="22"/>
      <c r="H303" s="22"/>
      <c r="I303" s="23"/>
    </row>
    <row r="304" spans="2:9" ht="33.75" x14ac:dyDescent="0.2">
      <c r="B304" s="24">
        <f>SUM(B303+0.01)</f>
        <v>69.010000000000005</v>
      </c>
      <c r="C304" s="26" t="s">
        <v>295</v>
      </c>
      <c r="D304" s="20"/>
      <c r="E304" s="21">
        <v>1</v>
      </c>
      <c r="F304" s="20" t="s">
        <v>13</v>
      </c>
      <c r="G304" s="22"/>
      <c r="H304" s="22">
        <f t="shared" si="23"/>
        <v>0</v>
      </c>
      <c r="I304" s="23">
        <f t="shared" si="24"/>
        <v>0</v>
      </c>
    </row>
    <row r="305" spans="2:9" ht="22.5" x14ac:dyDescent="0.2">
      <c r="B305" s="24">
        <f>SUM(B304+0.01)</f>
        <v>69.02000000000001</v>
      </c>
      <c r="C305" s="26" t="s">
        <v>296</v>
      </c>
      <c r="D305" s="20"/>
      <c r="E305" s="21">
        <v>1</v>
      </c>
      <c r="F305" s="20" t="s">
        <v>13</v>
      </c>
      <c r="G305" s="22"/>
      <c r="H305" s="22">
        <f t="shared" si="23"/>
        <v>0</v>
      </c>
      <c r="I305" s="23">
        <f t="shared" si="24"/>
        <v>0</v>
      </c>
    </row>
    <row r="306" spans="2:9" x14ac:dyDescent="0.2">
      <c r="B306" s="18">
        <v>70</v>
      </c>
      <c r="C306" s="19" t="s">
        <v>297</v>
      </c>
      <c r="D306" s="20"/>
      <c r="E306" s="21"/>
      <c r="F306" s="20"/>
      <c r="G306" s="22"/>
      <c r="H306" s="22"/>
      <c r="I306" s="23"/>
    </row>
    <row r="307" spans="2:9" ht="33.75" x14ac:dyDescent="0.2">
      <c r="B307" s="24">
        <f>SUM(B306+0.01)</f>
        <v>70.010000000000005</v>
      </c>
      <c r="C307" s="26" t="s">
        <v>298</v>
      </c>
      <c r="D307" s="20"/>
      <c r="E307" s="21">
        <v>1</v>
      </c>
      <c r="F307" s="20" t="s">
        <v>13</v>
      </c>
      <c r="G307" s="22"/>
      <c r="H307" s="22">
        <f t="shared" si="23"/>
        <v>0</v>
      </c>
      <c r="I307" s="23">
        <f t="shared" si="24"/>
        <v>0</v>
      </c>
    </row>
    <row r="308" spans="2:9" x14ac:dyDescent="0.2">
      <c r="B308" s="18">
        <v>71</v>
      </c>
      <c r="C308" s="19" t="s">
        <v>299</v>
      </c>
      <c r="D308" s="20"/>
      <c r="E308" s="21"/>
      <c r="F308" s="20"/>
      <c r="G308" s="22"/>
      <c r="H308" s="22"/>
      <c r="I308" s="23"/>
    </row>
    <row r="309" spans="2:9" x14ac:dyDescent="0.2">
      <c r="B309" s="24">
        <f>SUM(B308+0.01)</f>
        <v>71.010000000000005</v>
      </c>
      <c r="C309" s="26" t="s">
        <v>300</v>
      </c>
      <c r="D309" s="20"/>
      <c r="E309" s="21">
        <v>1</v>
      </c>
      <c r="F309" s="20" t="s">
        <v>13</v>
      </c>
      <c r="G309" s="22"/>
      <c r="H309" s="22">
        <f t="shared" si="23"/>
        <v>0</v>
      </c>
      <c r="I309" s="23">
        <f t="shared" si="24"/>
        <v>0</v>
      </c>
    </row>
    <row r="310" spans="2:9" x14ac:dyDescent="0.2">
      <c r="B310" s="18">
        <v>72</v>
      </c>
      <c r="C310" s="19" t="s">
        <v>301</v>
      </c>
      <c r="D310" s="20"/>
      <c r="E310" s="21"/>
      <c r="F310" s="20"/>
      <c r="G310" s="22"/>
      <c r="H310" s="22"/>
      <c r="I310" s="23"/>
    </row>
    <row r="311" spans="2:9" x14ac:dyDescent="0.2">
      <c r="B311" s="24">
        <f>SUM(B310+0.01)</f>
        <v>72.010000000000005</v>
      </c>
      <c r="C311" s="26" t="s">
        <v>302</v>
      </c>
      <c r="D311" s="20"/>
      <c r="E311" s="21">
        <v>1</v>
      </c>
      <c r="F311" s="20" t="s">
        <v>303</v>
      </c>
      <c r="G311" s="22"/>
      <c r="H311" s="22">
        <f t="shared" si="23"/>
        <v>0</v>
      </c>
      <c r="I311" s="23">
        <f t="shared" si="24"/>
        <v>0</v>
      </c>
    </row>
    <row r="312" spans="2:9" s="4" customFormat="1" x14ac:dyDescent="0.2">
      <c r="B312" s="18">
        <v>73</v>
      </c>
      <c r="C312" s="30" t="s">
        <v>304</v>
      </c>
      <c r="D312" s="31"/>
      <c r="E312" s="21"/>
      <c r="F312" s="20"/>
      <c r="G312" s="22"/>
      <c r="H312" s="22"/>
      <c r="I312" s="23"/>
    </row>
    <row r="313" spans="2:9" s="4" customFormat="1" ht="90" x14ac:dyDescent="0.2">
      <c r="B313" s="24">
        <f>SUM(B312+0.01)</f>
        <v>73.010000000000005</v>
      </c>
      <c r="C313" s="25" t="s">
        <v>305</v>
      </c>
      <c r="D313" s="31"/>
      <c r="E313" s="21">
        <v>1</v>
      </c>
      <c r="F313" s="20" t="s">
        <v>303</v>
      </c>
      <c r="G313" s="22"/>
      <c r="H313" s="22">
        <f t="shared" ref="H313:H318" si="26">SUM(E313*G313)</f>
        <v>0</v>
      </c>
      <c r="I313" s="23">
        <f t="shared" ref="I313:I318" si="27">SUM(E313*H313)</f>
        <v>0</v>
      </c>
    </row>
    <row r="314" spans="2:9" s="4" customFormat="1" ht="78.75" x14ac:dyDescent="0.2">
      <c r="B314" s="24">
        <f>SUM(B313+0.01)</f>
        <v>73.02000000000001</v>
      </c>
      <c r="C314" s="25" t="s">
        <v>306</v>
      </c>
      <c r="D314" s="31"/>
      <c r="E314" s="21">
        <v>1</v>
      </c>
      <c r="F314" s="20" t="s">
        <v>303</v>
      </c>
      <c r="G314" s="22"/>
      <c r="H314" s="22">
        <f t="shared" si="26"/>
        <v>0</v>
      </c>
      <c r="I314" s="23">
        <f t="shared" si="27"/>
        <v>0</v>
      </c>
    </row>
    <row r="315" spans="2:9" s="4" customFormat="1" x14ac:dyDescent="0.2">
      <c r="B315" s="18">
        <v>74</v>
      </c>
      <c r="C315" s="30" t="s">
        <v>307</v>
      </c>
      <c r="D315" s="31"/>
      <c r="E315" s="21"/>
      <c r="F315" s="20"/>
      <c r="G315" s="22"/>
      <c r="H315" s="22"/>
      <c r="I315" s="23"/>
    </row>
    <row r="316" spans="2:9" s="4" customFormat="1" ht="56.25" x14ac:dyDescent="0.2">
      <c r="B316" s="24">
        <f t="shared" ref="B316:B324" si="28">SUM(B315+0.01)</f>
        <v>74.010000000000005</v>
      </c>
      <c r="C316" s="25" t="s">
        <v>308</v>
      </c>
      <c r="D316" s="31"/>
      <c r="E316" s="21">
        <v>1</v>
      </c>
      <c r="F316" s="20" t="s">
        <v>303</v>
      </c>
      <c r="G316" s="22"/>
      <c r="H316" s="22">
        <f t="shared" si="26"/>
        <v>0</v>
      </c>
      <c r="I316" s="23">
        <f t="shared" si="27"/>
        <v>0</v>
      </c>
    </row>
    <row r="317" spans="2:9" s="4" customFormat="1" ht="33.75" x14ac:dyDescent="0.2">
      <c r="B317" s="24">
        <f t="shared" si="28"/>
        <v>74.02000000000001</v>
      </c>
      <c r="C317" s="25" t="s">
        <v>309</v>
      </c>
      <c r="D317" s="31"/>
      <c r="E317" s="21">
        <v>1</v>
      </c>
      <c r="F317" s="20" t="s">
        <v>303</v>
      </c>
      <c r="G317" s="22"/>
      <c r="H317" s="22">
        <f t="shared" si="26"/>
        <v>0</v>
      </c>
      <c r="I317" s="23">
        <f t="shared" si="27"/>
        <v>0</v>
      </c>
    </row>
    <row r="318" spans="2:9" s="4" customFormat="1" ht="101.25" x14ac:dyDescent="0.2">
      <c r="B318" s="24">
        <f t="shared" si="28"/>
        <v>74.030000000000015</v>
      </c>
      <c r="C318" s="25" t="s">
        <v>310</v>
      </c>
      <c r="D318" s="31"/>
      <c r="E318" s="21">
        <v>1</v>
      </c>
      <c r="F318" s="20" t="s">
        <v>303</v>
      </c>
      <c r="G318" s="22"/>
      <c r="H318" s="22">
        <f t="shared" si="26"/>
        <v>0</v>
      </c>
      <c r="I318" s="23">
        <f t="shared" si="27"/>
        <v>0</v>
      </c>
    </row>
    <row r="319" spans="2:9" s="4" customFormat="1" ht="65.45" customHeight="1" x14ac:dyDescent="0.2">
      <c r="B319" s="24">
        <f t="shared" si="28"/>
        <v>74.04000000000002</v>
      </c>
      <c r="C319" s="25" t="s">
        <v>311</v>
      </c>
      <c r="D319" s="31"/>
      <c r="E319" s="21">
        <v>1</v>
      </c>
      <c r="F319" s="20" t="s">
        <v>303</v>
      </c>
      <c r="G319" s="22"/>
      <c r="H319" s="22">
        <f t="shared" ref="H319:H324" si="29">SUM(E319*G319)</f>
        <v>0</v>
      </c>
      <c r="I319" s="23">
        <f t="shared" ref="I319:I324" si="30">SUM(E319*H319)</f>
        <v>0</v>
      </c>
    </row>
    <row r="320" spans="2:9" s="4" customFormat="1" ht="45" x14ac:dyDescent="0.2">
      <c r="B320" s="24">
        <f t="shared" si="28"/>
        <v>74.050000000000026</v>
      </c>
      <c r="C320" s="25" t="s">
        <v>312</v>
      </c>
      <c r="D320" s="31"/>
      <c r="E320" s="21">
        <v>1</v>
      </c>
      <c r="F320" s="20" t="s">
        <v>303</v>
      </c>
      <c r="G320" s="22"/>
      <c r="H320" s="22">
        <f t="shared" si="29"/>
        <v>0</v>
      </c>
      <c r="I320" s="23">
        <f t="shared" si="30"/>
        <v>0</v>
      </c>
    </row>
    <row r="321" spans="2:9" s="4" customFormat="1" ht="63" customHeight="1" x14ac:dyDescent="0.2">
      <c r="B321" s="24">
        <f t="shared" si="28"/>
        <v>74.060000000000031</v>
      </c>
      <c r="C321" s="25" t="s">
        <v>313</v>
      </c>
      <c r="D321" s="31"/>
      <c r="E321" s="21">
        <v>1</v>
      </c>
      <c r="F321" s="20" t="s">
        <v>303</v>
      </c>
      <c r="G321" s="22"/>
      <c r="H321" s="22">
        <f t="shared" si="29"/>
        <v>0</v>
      </c>
      <c r="I321" s="23">
        <f t="shared" si="30"/>
        <v>0</v>
      </c>
    </row>
    <row r="322" spans="2:9" s="4" customFormat="1" ht="67.5" x14ac:dyDescent="0.2">
      <c r="B322" s="24">
        <f t="shared" si="28"/>
        <v>74.070000000000036</v>
      </c>
      <c r="C322" s="25" t="s">
        <v>314</v>
      </c>
      <c r="D322" s="31"/>
      <c r="E322" s="21">
        <v>1</v>
      </c>
      <c r="F322" s="20" t="s">
        <v>303</v>
      </c>
      <c r="G322" s="22"/>
      <c r="H322" s="22">
        <f t="shared" si="29"/>
        <v>0</v>
      </c>
      <c r="I322" s="23">
        <f t="shared" si="30"/>
        <v>0</v>
      </c>
    </row>
    <row r="323" spans="2:9" s="4" customFormat="1" ht="22.5" x14ac:dyDescent="0.2">
      <c r="B323" s="24">
        <f t="shared" si="28"/>
        <v>74.080000000000041</v>
      </c>
      <c r="C323" s="25" t="s">
        <v>315</v>
      </c>
      <c r="D323" s="31"/>
      <c r="E323" s="21">
        <v>1</v>
      </c>
      <c r="F323" s="20" t="s">
        <v>303</v>
      </c>
      <c r="G323" s="22"/>
      <c r="H323" s="22">
        <f t="shared" si="29"/>
        <v>0</v>
      </c>
      <c r="I323" s="23">
        <f t="shared" si="30"/>
        <v>0</v>
      </c>
    </row>
    <row r="324" spans="2:9" s="4" customFormat="1" ht="56.25" x14ac:dyDescent="0.2">
      <c r="B324" s="24">
        <f t="shared" si="28"/>
        <v>74.090000000000046</v>
      </c>
      <c r="C324" s="25" t="s">
        <v>316</v>
      </c>
      <c r="D324" s="31"/>
      <c r="E324" s="21">
        <v>1</v>
      </c>
      <c r="F324" s="20" t="s">
        <v>303</v>
      </c>
      <c r="G324" s="22"/>
      <c r="H324" s="22">
        <f t="shared" si="29"/>
        <v>0</v>
      </c>
      <c r="I324" s="23">
        <f t="shared" si="30"/>
        <v>0</v>
      </c>
    </row>
    <row r="325" spans="2:9" s="4" customFormat="1" x14ac:dyDescent="0.2">
      <c r="B325" s="18">
        <v>75</v>
      </c>
      <c r="C325" s="30" t="s">
        <v>341</v>
      </c>
      <c r="D325" s="1"/>
      <c r="E325" s="81"/>
      <c r="F325" s="20"/>
      <c r="G325" s="22"/>
      <c r="H325" s="22"/>
      <c r="I325" s="23"/>
    </row>
    <row r="326" spans="2:9" s="4" customFormat="1" x14ac:dyDescent="0.2">
      <c r="B326" s="24"/>
      <c r="C326" s="32" t="s">
        <v>342</v>
      </c>
      <c r="D326" s="1"/>
      <c r="E326" s="21">
        <v>1</v>
      </c>
      <c r="F326" s="20" t="s">
        <v>303</v>
      </c>
      <c r="G326" s="22"/>
      <c r="H326" s="22">
        <f t="shared" ref="H326" si="31">SUM(E326*G326)</f>
        <v>0</v>
      </c>
      <c r="I326" s="23">
        <f t="shared" ref="I326" si="32">SUM(E326*H326)</f>
        <v>0</v>
      </c>
    </row>
    <row r="327" spans="2:9" x14ac:dyDescent="0.2">
      <c r="B327" s="33"/>
      <c r="C327" s="34"/>
      <c r="D327" s="35"/>
      <c r="E327" s="36"/>
      <c r="F327" s="37"/>
      <c r="G327" s="38"/>
      <c r="H327" s="22"/>
      <c r="I327" s="23"/>
    </row>
    <row r="328" spans="2:9" x14ac:dyDescent="0.2">
      <c r="C328" s="39"/>
      <c r="E328" s="40"/>
      <c r="F328" s="4"/>
      <c r="G328" s="41"/>
      <c r="H328" s="42"/>
      <c r="I328" s="43">
        <f>SUM(I1:I327)</f>
        <v>0</v>
      </c>
    </row>
    <row r="330" spans="2:9" ht="24.75" customHeight="1" x14ac:dyDescent="0.2">
      <c r="C330" s="44" t="s">
        <v>317</v>
      </c>
      <c r="H330" s="45"/>
      <c r="I330" s="46">
        <v>0</v>
      </c>
    </row>
    <row r="334" spans="2:9" x14ac:dyDescent="0.2">
      <c r="E334" s="47"/>
    </row>
  </sheetData>
  <mergeCells count="1">
    <mergeCell ref="B2:I2"/>
  </mergeCells>
  <pageMargins left="0.70866141732283472" right="0.70866141732283472" top="1.3385826771653544" bottom="0.74803149606299213" header="0.31496062992125984" footer="0.31496062992125984"/>
  <pageSetup paperSize="9" scale="86" fitToHeight="0" orientation="portrait" r:id="rId1"/>
  <headerFooter>
    <oddHeader>&amp;LFire Compliance Works&amp;R&amp;G</oddHeader>
    <oddFooter>&amp;RJune 2026</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875D-4F74-4EFE-A489-C6E8BE67F3F8}">
  <sheetPr>
    <pageSetUpPr fitToPage="1"/>
  </sheetPr>
  <dimension ref="B1:S63"/>
  <sheetViews>
    <sheetView view="pageLayout" topLeftCell="A59" zoomScale="110" zoomScaleNormal="130" zoomScaleSheetLayoutView="115" zoomScalePageLayoutView="110" workbookViewId="0">
      <selection activeCell="C8" sqref="C8"/>
    </sheetView>
  </sheetViews>
  <sheetFormatPr defaultColWidth="9.140625" defaultRowHeight="15" x14ac:dyDescent="0.25"/>
  <cols>
    <col min="1" max="1" width="4.140625" customWidth="1"/>
    <col min="2" max="2" width="4.85546875" bestFit="1" customWidth="1"/>
    <col min="3" max="3" width="52.28515625" customWidth="1"/>
    <col min="4" max="4" width="2.85546875" customWidth="1"/>
    <col min="5" max="5" width="6.5703125" customWidth="1"/>
    <col min="6" max="6" width="4.85546875" bestFit="1" customWidth="1"/>
    <col min="7" max="7" width="11.85546875" customWidth="1"/>
    <col min="8" max="8" width="10.42578125" customWidth="1"/>
    <col min="9" max="9" width="13.5703125" customWidth="1"/>
    <col min="10" max="11" width="9.140625" hidden="1" customWidth="1"/>
    <col min="12" max="12" width="9" hidden="1" customWidth="1"/>
    <col min="13" max="13" width="6.140625" hidden="1" customWidth="1"/>
    <col min="14" max="14" width="1.85546875" hidden="1" customWidth="1"/>
    <col min="15" max="15" width="9.140625" hidden="1" customWidth="1"/>
    <col min="16" max="21" width="9.140625" customWidth="1"/>
  </cols>
  <sheetData>
    <row r="1" spans="2:18" ht="15.75" thickBot="1" x14ac:dyDescent="0.3"/>
    <row r="2" spans="2:18" ht="33.75" customHeight="1" thickBot="1" x14ac:dyDescent="0.3">
      <c r="B2" s="138" t="s">
        <v>377</v>
      </c>
      <c r="C2" s="139"/>
      <c r="D2" s="139"/>
      <c r="E2" s="139"/>
      <c r="F2" s="139"/>
      <c r="G2" s="139"/>
      <c r="H2" s="139"/>
      <c r="I2" s="140"/>
      <c r="J2" s="74"/>
      <c r="K2" s="74"/>
      <c r="L2" s="74"/>
      <c r="M2" s="74"/>
      <c r="N2" s="74"/>
      <c r="O2" s="74"/>
      <c r="P2" s="74"/>
      <c r="Q2" s="74"/>
      <c r="R2" s="74"/>
    </row>
    <row r="3" spans="2:18" x14ac:dyDescent="0.25">
      <c r="B3" s="74"/>
      <c r="C3" s="61"/>
      <c r="D3" s="74"/>
      <c r="E3" s="74"/>
      <c r="F3" s="74"/>
      <c r="G3" s="74"/>
      <c r="H3" s="74"/>
      <c r="I3" s="74"/>
      <c r="J3" s="74"/>
      <c r="K3" s="74"/>
      <c r="L3" s="74"/>
      <c r="M3" s="74"/>
      <c r="N3" s="74"/>
      <c r="O3" s="74"/>
      <c r="P3" s="74"/>
      <c r="Q3" s="74"/>
      <c r="R3" s="74"/>
    </row>
    <row r="4" spans="2:18" ht="15.75" thickBot="1" x14ac:dyDescent="0.3">
      <c r="B4" s="63" t="s">
        <v>332</v>
      </c>
      <c r="C4" s="62" t="s">
        <v>1</v>
      </c>
      <c r="D4" s="52"/>
      <c r="E4" s="53" t="s">
        <v>2</v>
      </c>
      <c r="F4" s="54" t="s">
        <v>3</v>
      </c>
      <c r="G4" s="55" t="s">
        <v>4</v>
      </c>
      <c r="H4" s="55" t="s">
        <v>5</v>
      </c>
      <c r="I4" s="55" t="s">
        <v>6</v>
      </c>
      <c r="J4" s="74"/>
      <c r="K4" s="74"/>
      <c r="L4" s="74"/>
      <c r="M4" s="74"/>
      <c r="N4" s="74"/>
      <c r="O4" s="74"/>
      <c r="P4" s="74"/>
      <c r="Q4" s="74"/>
      <c r="R4" s="74"/>
    </row>
    <row r="5" spans="2:18" ht="15.75" thickBot="1" x14ac:dyDescent="0.3">
      <c r="B5" s="116">
        <v>1</v>
      </c>
      <c r="C5" s="127" t="s">
        <v>331</v>
      </c>
      <c r="D5" s="129"/>
      <c r="E5" s="67"/>
      <c r="F5" s="113"/>
      <c r="G5" s="56"/>
      <c r="H5" s="56"/>
      <c r="I5" s="57"/>
      <c r="J5" s="48"/>
      <c r="K5" s="48"/>
      <c r="L5" s="48"/>
      <c r="M5" s="120" t="s">
        <v>371</v>
      </c>
      <c r="N5" s="48"/>
      <c r="O5" s="48"/>
      <c r="P5" s="48"/>
      <c r="Q5" s="48"/>
      <c r="R5" s="48"/>
    </row>
    <row r="6" spans="2:18" ht="57" thickBot="1" x14ac:dyDescent="0.3">
      <c r="B6" s="117">
        <v>1.01</v>
      </c>
      <c r="C6" s="128" t="s">
        <v>321</v>
      </c>
      <c r="D6" s="68"/>
      <c r="E6" s="68">
        <v>6</v>
      </c>
      <c r="F6" s="88" t="s">
        <v>320</v>
      </c>
      <c r="G6" s="50">
        <v>0</v>
      </c>
      <c r="H6" s="50">
        <f>SUM(E6*G6)</f>
        <v>0</v>
      </c>
      <c r="I6" s="51">
        <f>SUM(H6)</f>
        <v>0</v>
      </c>
      <c r="J6" s="48"/>
      <c r="K6" s="48"/>
      <c r="L6" s="124" t="s">
        <v>373</v>
      </c>
      <c r="M6" s="120">
        <v>2</v>
      </c>
      <c r="N6" s="120">
        <v>1</v>
      </c>
      <c r="O6" s="121">
        <f>M6+N6</f>
        <v>3</v>
      </c>
      <c r="P6" s="48"/>
      <c r="Q6" s="48"/>
      <c r="R6" s="48"/>
    </row>
    <row r="7" spans="2:18" ht="34.5" thickBot="1" x14ac:dyDescent="0.3">
      <c r="B7" s="117">
        <v>1.02</v>
      </c>
      <c r="C7" s="128" t="s">
        <v>322</v>
      </c>
      <c r="D7" s="68"/>
      <c r="E7" s="68">
        <v>6</v>
      </c>
      <c r="F7" s="88" t="s">
        <v>320</v>
      </c>
      <c r="G7" s="50">
        <v>0</v>
      </c>
      <c r="H7" s="50">
        <f t="shared" ref="H7:H19" si="0">SUM(E7*G7)</f>
        <v>0</v>
      </c>
      <c r="I7" s="51">
        <f t="shared" ref="I7:I19" si="1">SUM(H7)</f>
        <v>0</v>
      </c>
      <c r="J7" s="48"/>
      <c r="K7" s="48"/>
      <c r="L7" s="124" t="s">
        <v>368</v>
      </c>
      <c r="M7" s="122">
        <v>10.3</v>
      </c>
      <c r="N7" s="120"/>
      <c r="O7" s="123">
        <f>M7</f>
        <v>10.3</v>
      </c>
      <c r="P7" s="48"/>
      <c r="Q7" s="48"/>
      <c r="R7" s="48"/>
    </row>
    <row r="8" spans="2:18" ht="34.5" thickBot="1" x14ac:dyDescent="0.3">
      <c r="B8" s="117">
        <v>1.03</v>
      </c>
      <c r="C8" s="128" t="s">
        <v>347</v>
      </c>
      <c r="D8" s="68"/>
      <c r="E8" s="68">
        <v>6</v>
      </c>
      <c r="F8" s="88" t="s">
        <v>320</v>
      </c>
      <c r="G8" s="50">
        <v>0</v>
      </c>
      <c r="H8" s="50">
        <f t="shared" si="0"/>
        <v>0</v>
      </c>
      <c r="I8" s="51">
        <f t="shared" si="1"/>
        <v>0</v>
      </c>
      <c r="J8" s="48"/>
      <c r="K8" s="48"/>
      <c r="L8" s="124" t="s">
        <v>369</v>
      </c>
      <c r="M8" s="120">
        <v>5.2</v>
      </c>
      <c r="N8" s="120"/>
      <c r="O8" s="126">
        <f>M8</f>
        <v>5.2</v>
      </c>
      <c r="P8" s="48"/>
      <c r="Q8" s="48"/>
      <c r="R8" s="48"/>
    </row>
    <row r="9" spans="2:18" ht="28.5" customHeight="1" thickBot="1" x14ac:dyDescent="0.3">
      <c r="B9" s="117">
        <v>1.04</v>
      </c>
      <c r="C9" s="128" t="s">
        <v>323</v>
      </c>
      <c r="D9" s="68"/>
      <c r="E9" s="68">
        <v>6</v>
      </c>
      <c r="F9" s="88" t="s">
        <v>320</v>
      </c>
      <c r="G9" s="50">
        <v>0</v>
      </c>
      <c r="H9" s="50">
        <f t="shared" si="0"/>
        <v>0</v>
      </c>
      <c r="I9" s="51">
        <f t="shared" si="1"/>
        <v>0</v>
      </c>
      <c r="J9" s="48"/>
      <c r="K9" s="48"/>
      <c r="L9" s="124" t="s">
        <v>370</v>
      </c>
      <c r="M9" s="120">
        <v>41.2</v>
      </c>
      <c r="N9" s="120"/>
      <c r="O9" s="120">
        <f>M9</f>
        <v>41.2</v>
      </c>
      <c r="P9" s="48"/>
      <c r="Q9" s="48"/>
      <c r="R9" s="48"/>
    </row>
    <row r="10" spans="2:18" ht="57" thickBot="1" x14ac:dyDescent="0.3">
      <c r="B10" s="117">
        <v>1.05</v>
      </c>
      <c r="C10" s="128" t="s">
        <v>348</v>
      </c>
      <c r="D10" s="68"/>
      <c r="E10" s="68">
        <v>1</v>
      </c>
      <c r="F10" s="88" t="s">
        <v>334</v>
      </c>
      <c r="G10" s="50">
        <v>0</v>
      </c>
      <c r="H10" s="50">
        <f t="shared" si="0"/>
        <v>0</v>
      </c>
      <c r="I10" s="51">
        <f t="shared" si="1"/>
        <v>0</v>
      </c>
      <c r="J10" s="48"/>
      <c r="K10" s="48"/>
      <c r="L10" s="124" t="s">
        <v>372</v>
      </c>
      <c r="M10" s="125">
        <v>6</v>
      </c>
      <c r="N10" s="120"/>
      <c r="O10" s="123">
        <f>M10</f>
        <v>6</v>
      </c>
      <c r="P10" s="48"/>
      <c r="Q10" s="48"/>
      <c r="R10" s="48"/>
    </row>
    <row r="11" spans="2:18" x14ac:dyDescent="0.25">
      <c r="B11" s="110"/>
      <c r="C11" s="111"/>
      <c r="D11" s="68"/>
      <c r="E11" s="68"/>
      <c r="F11" s="88"/>
      <c r="G11" s="50"/>
      <c r="H11" s="50"/>
      <c r="I11" s="51"/>
      <c r="J11" s="48"/>
      <c r="K11" s="48"/>
      <c r="L11" s="48"/>
      <c r="M11" s="48"/>
      <c r="N11" s="48"/>
      <c r="O11" s="48"/>
      <c r="P11" s="48"/>
      <c r="Q11" s="48"/>
      <c r="R11" s="48"/>
    </row>
    <row r="12" spans="2:18" x14ac:dyDescent="0.25">
      <c r="B12" s="116">
        <v>2</v>
      </c>
      <c r="C12" s="119" t="s">
        <v>382</v>
      </c>
      <c r="D12" s="109"/>
      <c r="E12" s="68"/>
      <c r="F12" s="88"/>
      <c r="G12" s="50"/>
      <c r="H12" s="50"/>
      <c r="I12" s="51"/>
      <c r="J12" s="48"/>
      <c r="K12" s="48"/>
      <c r="L12" s="48"/>
      <c r="M12" s="48"/>
      <c r="N12" s="48"/>
      <c r="O12" s="48"/>
      <c r="P12" s="48"/>
      <c r="Q12" s="48"/>
      <c r="R12" s="48"/>
    </row>
    <row r="13" spans="2:18" ht="33.75" x14ac:dyDescent="0.25">
      <c r="B13" s="117">
        <v>2.0099999999999998</v>
      </c>
      <c r="C13" s="25" t="s">
        <v>383</v>
      </c>
      <c r="D13" s="109"/>
      <c r="E13" s="68">
        <v>25</v>
      </c>
      <c r="F13" s="88" t="s">
        <v>334</v>
      </c>
      <c r="G13" s="50">
        <v>0</v>
      </c>
      <c r="H13" s="50">
        <f t="shared" ref="H13:H16" si="2">SUM(E13*G13)</f>
        <v>0</v>
      </c>
      <c r="I13" s="51">
        <f t="shared" ref="I13:I16" si="3">SUM(H13)</f>
        <v>0</v>
      </c>
      <c r="J13" s="48"/>
      <c r="K13" s="48"/>
      <c r="L13" s="48"/>
      <c r="M13" s="48"/>
      <c r="N13" s="48"/>
      <c r="O13" s="48"/>
      <c r="P13" s="48"/>
      <c r="Q13" s="48"/>
      <c r="R13" s="48"/>
    </row>
    <row r="14" spans="2:18" ht="56.25" x14ac:dyDescent="0.25">
      <c r="B14" s="117">
        <f>B13+0.01</f>
        <v>2.0199999999999996</v>
      </c>
      <c r="C14" s="25" t="s">
        <v>385</v>
      </c>
      <c r="D14" s="109"/>
      <c r="E14" s="68">
        <v>25</v>
      </c>
      <c r="F14" s="88" t="s">
        <v>334</v>
      </c>
      <c r="G14" s="50">
        <v>0</v>
      </c>
      <c r="H14" s="50">
        <f t="shared" si="2"/>
        <v>0</v>
      </c>
      <c r="I14" s="51">
        <f t="shared" si="3"/>
        <v>0</v>
      </c>
      <c r="J14" s="48"/>
      <c r="K14" s="48"/>
      <c r="L14" s="48"/>
      <c r="M14" s="48"/>
      <c r="N14" s="48"/>
      <c r="O14" s="48"/>
      <c r="P14" s="48"/>
      <c r="Q14" s="48"/>
      <c r="R14" s="48"/>
    </row>
    <row r="15" spans="2:18" ht="22.5" x14ac:dyDescent="0.25">
      <c r="B15" s="117">
        <f t="shared" ref="B15:B16" si="4">B14+0.01</f>
        <v>2.0299999999999994</v>
      </c>
      <c r="C15" s="25" t="s">
        <v>384</v>
      </c>
      <c r="D15" s="109"/>
      <c r="E15" s="68">
        <v>15</v>
      </c>
      <c r="F15" s="88" t="s">
        <v>350</v>
      </c>
      <c r="G15" s="50">
        <v>0</v>
      </c>
      <c r="H15" s="50">
        <f t="shared" si="2"/>
        <v>0</v>
      </c>
      <c r="I15" s="51">
        <f t="shared" si="3"/>
        <v>0</v>
      </c>
      <c r="J15" s="48"/>
      <c r="K15" s="48"/>
      <c r="L15" s="48"/>
      <c r="M15" s="48"/>
      <c r="N15" s="48"/>
      <c r="O15" s="48"/>
      <c r="P15" s="48"/>
      <c r="Q15" s="48"/>
      <c r="R15" s="48"/>
    </row>
    <row r="16" spans="2:18" x14ac:dyDescent="0.25">
      <c r="B16" s="117">
        <f t="shared" si="4"/>
        <v>2.0399999999999991</v>
      </c>
      <c r="C16" s="25" t="s">
        <v>386</v>
      </c>
      <c r="D16" s="109"/>
      <c r="E16" s="68">
        <v>25</v>
      </c>
      <c r="F16" s="88" t="s">
        <v>334</v>
      </c>
      <c r="G16" s="50">
        <v>0</v>
      </c>
      <c r="H16" s="50">
        <f t="shared" si="2"/>
        <v>0</v>
      </c>
      <c r="I16" s="51">
        <f t="shared" si="3"/>
        <v>0</v>
      </c>
      <c r="J16" s="48"/>
      <c r="K16" s="48"/>
      <c r="L16" s="48"/>
      <c r="M16" s="48"/>
      <c r="N16" s="48"/>
      <c r="O16" s="48"/>
      <c r="P16" s="48"/>
      <c r="Q16" s="48"/>
      <c r="R16" s="48"/>
    </row>
    <row r="17" spans="2:19" s="1" customFormat="1" ht="11.25" x14ac:dyDescent="0.2">
      <c r="B17" s="24"/>
      <c r="C17" s="111"/>
      <c r="D17" s="109"/>
      <c r="E17" s="130"/>
      <c r="F17" s="88"/>
      <c r="G17" s="50"/>
      <c r="H17" s="50"/>
      <c r="I17" s="51"/>
      <c r="J17" s="4"/>
      <c r="K17" s="4"/>
      <c r="L17" s="4"/>
      <c r="M17" s="4"/>
      <c r="N17" s="4"/>
      <c r="O17" s="4"/>
      <c r="P17" s="4"/>
      <c r="Q17" s="4"/>
      <c r="R17" s="4"/>
    </row>
    <row r="18" spans="2:19" s="1" customFormat="1" ht="21" x14ac:dyDescent="0.2">
      <c r="B18" s="18">
        <v>3</v>
      </c>
      <c r="C18" s="119" t="s">
        <v>324</v>
      </c>
      <c r="D18" s="20"/>
      <c r="E18" s="130"/>
      <c r="F18" s="89"/>
      <c r="G18" s="50"/>
      <c r="H18" s="50"/>
      <c r="I18" s="51"/>
      <c r="J18" s="4"/>
      <c r="K18" s="4"/>
      <c r="L18" s="4"/>
      <c r="M18" s="4"/>
      <c r="N18" s="4"/>
      <c r="O18" s="4"/>
      <c r="P18" s="4"/>
      <c r="Q18" s="4"/>
      <c r="R18" s="4"/>
    </row>
    <row r="19" spans="2:19" s="1" customFormat="1" ht="67.5" x14ac:dyDescent="0.2">
      <c r="B19" s="24">
        <f>SUM(B18+0.01)</f>
        <v>3.01</v>
      </c>
      <c r="C19" s="25" t="s">
        <v>325</v>
      </c>
      <c r="D19" s="20"/>
      <c r="E19" s="68">
        <v>1</v>
      </c>
      <c r="F19" s="89" t="s">
        <v>13</v>
      </c>
      <c r="G19" s="50">
        <v>0</v>
      </c>
      <c r="H19" s="50">
        <f t="shared" si="0"/>
        <v>0</v>
      </c>
      <c r="I19" s="51">
        <f t="shared" si="1"/>
        <v>0</v>
      </c>
      <c r="J19" s="4"/>
      <c r="K19" s="4"/>
    </row>
    <row r="20" spans="2:19" s="73" customFormat="1" ht="11.25" x14ac:dyDescent="0.2">
      <c r="B20" s="24"/>
      <c r="C20" s="25"/>
      <c r="D20" s="4"/>
      <c r="E20" s="68"/>
      <c r="F20" s="89"/>
      <c r="G20" s="50"/>
      <c r="H20" s="50"/>
      <c r="I20" s="51"/>
    </row>
    <row r="21" spans="2:19" s="73" customFormat="1" ht="11.25" x14ac:dyDescent="0.2">
      <c r="B21" s="18">
        <v>4</v>
      </c>
      <c r="C21" s="119" t="s">
        <v>336</v>
      </c>
      <c r="D21" s="4"/>
      <c r="E21" s="68"/>
      <c r="F21" s="89"/>
      <c r="G21" s="50"/>
      <c r="H21" s="50"/>
      <c r="I21" s="51"/>
    </row>
    <row r="22" spans="2:19" s="73" customFormat="1" ht="22.5" x14ac:dyDescent="0.2">
      <c r="B22" s="24">
        <f t="shared" ref="B22:B24" si="5">SUM(B21+0.01)</f>
        <v>4.01</v>
      </c>
      <c r="C22" s="25" t="s">
        <v>337</v>
      </c>
      <c r="D22" s="4"/>
      <c r="E22" s="68">
        <v>1</v>
      </c>
      <c r="F22" s="89" t="s">
        <v>339</v>
      </c>
      <c r="G22" s="50">
        <v>0</v>
      </c>
      <c r="H22" s="50">
        <f t="shared" ref="H22:H24" si="6">SUM(E22*G22)</f>
        <v>0</v>
      </c>
      <c r="I22" s="51">
        <f t="shared" ref="I22:I24" si="7">SUM(H22)</f>
        <v>0</v>
      </c>
    </row>
    <row r="23" spans="2:19" s="73" customFormat="1" ht="22.5" x14ac:dyDescent="0.2">
      <c r="B23" s="24">
        <f t="shared" si="5"/>
        <v>4.0199999999999996</v>
      </c>
      <c r="C23" s="25" t="s">
        <v>366</v>
      </c>
      <c r="D23" s="4"/>
      <c r="E23" s="68">
        <v>1</v>
      </c>
      <c r="F23" s="89" t="s">
        <v>339</v>
      </c>
      <c r="G23" s="50">
        <v>0</v>
      </c>
      <c r="H23" s="50">
        <f t="shared" si="6"/>
        <v>0</v>
      </c>
      <c r="I23" s="51">
        <f t="shared" si="7"/>
        <v>0</v>
      </c>
    </row>
    <row r="24" spans="2:19" s="73" customFormat="1" ht="22.5" x14ac:dyDescent="0.2">
      <c r="B24" s="24">
        <f t="shared" si="5"/>
        <v>4.0299999999999994</v>
      </c>
      <c r="C24" s="25" t="s">
        <v>354</v>
      </c>
      <c r="D24" s="4"/>
      <c r="E24" s="68">
        <v>1</v>
      </c>
      <c r="F24" s="89" t="s">
        <v>339</v>
      </c>
      <c r="G24" s="50">
        <v>0</v>
      </c>
      <c r="H24" s="50">
        <f t="shared" si="6"/>
        <v>0</v>
      </c>
      <c r="I24" s="51">
        <f t="shared" si="7"/>
        <v>0</v>
      </c>
    </row>
    <row r="25" spans="2:19" x14ac:dyDescent="0.25">
      <c r="B25" s="33"/>
      <c r="C25" s="34"/>
      <c r="D25" s="90"/>
      <c r="E25" s="80"/>
      <c r="F25" s="91"/>
      <c r="G25" s="58"/>
      <c r="H25" s="58"/>
      <c r="I25" s="66"/>
      <c r="J25" s="48"/>
      <c r="K25" s="48"/>
      <c r="L25" s="48"/>
      <c r="M25" s="48"/>
      <c r="N25" s="48"/>
      <c r="O25" s="48"/>
      <c r="P25" s="48"/>
      <c r="Q25" s="48"/>
      <c r="R25" s="48"/>
      <c r="S25" s="49"/>
    </row>
    <row r="26" spans="2:19" ht="15.75" thickBot="1" x14ac:dyDescent="0.3">
      <c r="B26" s="92"/>
      <c r="C26" s="93"/>
      <c r="D26" s="49"/>
      <c r="E26" s="59"/>
      <c r="F26" s="48"/>
      <c r="G26" s="60"/>
      <c r="H26" s="60"/>
      <c r="I26" s="94"/>
      <c r="J26" s="74"/>
      <c r="K26" s="74"/>
      <c r="L26" s="74"/>
      <c r="M26" s="74"/>
      <c r="N26" s="74"/>
      <c r="O26" s="74"/>
      <c r="P26" s="74"/>
      <c r="Q26" s="74"/>
      <c r="R26" s="74"/>
    </row>
    <row r="27" spans="2:19" s="1" customFormat="1" ht="33" customHeight="1" thickBot="1" x14ac:dyDescent="0.25">
      <c r="B27" s="135" t="s">
        <v>378</v>
      </c>
      <c r="C27" s="136"/>
      <c r="D27" s="136"/>
      <c r="E27" s="136"/>
      <c r="F27" s="136"/>
      <c r="G27" s="136"/>
      <c r="H27" s="136"/>
      <c r="I27" s="137"/>
      <c r="J27" s="4"/>
      <c r="K27" s="4"/>
      <c r="L27" s="4"/>
      <c r="M27" s="4"/>
      <c r="N27" s="4"/>
      <c r="O27" s="4"/>
      <c r="P27" s="4"/>
      <c r="Q27" s="4"/>
      <c r="R27" s="4"/>
      <c r="S27" s="4"/>
    </row>
    <row r="28" spans="2:19" s="1" customFormat="1" ht="11.25" x14ac:dyDescent="0.2">
      <c r="B28" s="2"/>
      <c r="C28" s="5"/>
      <c r="G28" s="3"/>
      <c r="H28" s="3"/>
      <c r="I28" s="3"/>
      <c r="J28" s="4"/>
      <c r="K28" s="4"/>
      <c r="L28" s="4"/>
      <c r="M28" s="4"/>
      <c r="N28" s="4"/>
      <c r="O28" s="4"/>
      <c r="P28" s="4"/>
      <c r="Q28" s="4"/>
      <c r="R28" s="4"/>
      <c r="S28" s="4"/>
    </row>
    <row r="29" spans="2:19" s="1" customFormat="1" ht="11.25" x14ac:dyDescent="0.2">
      <c r="B29" s="95" t="s">
        <v>332</v>
      </c>
      <c r="C29" s="96" t="s">
        <v>1</v>
      </c>
      <c r="E29" s="53" t="s">
        <v>2</v>
      </c>
      <c r="F29" s="97" t="s">
        <v>3</v>
      </c>
      <c r="G29" s="55" t="s">
        <v>4</v>
      </c>
      <c r="H29" s="55" t="s">
        <v>5</v>
      </c>
      <c r="I29" s="55" t="s">
        <v>6</v>
      </c>
      <c r="J29" s="4"/>
      <c r="K29" s="4"/>
      <c r="L29" s="4"/>
      <c r="M29" s="4"/>
      <c r="N29" s="4"/>
      <c r="O29" s="4"/>
      <c r="P29" s="4"/>
      <c r="Q29" s="4"/>
      <c r="R29" s="4"/>
      <c r="S29" s="4"/>
    </row>
    <row r="30" spans="2:19" s="1" customFormat="1" ht="11.25" x14ac:dyDescent="0.2">
      <c r="B30" s="98"/>
      <c r="C30" s="99"/>
      <c r="E30" s="75"/>
      <c r="F30" s="100"/>
      <c r="G30" s="71"/>
      <c r="H30" s="71"/>
      <c r="I30" s="72"/>
      <c r="J30" s="4"/>
      <c r="K30" s="4"/>
      <c r="L30" s="4"/>
      <c r="M30" s="4"/>
      <c r="N30" s="4"/>
      <c r="O30" s="4"/>
      <c r="P30" s="4"/>
      <c r="Q30" s="4"/>
      <c r="R30" s="4"/>
      <c r="S30" s="4"/>
    </row>
    <row r="31" spans="2:19" s="1" customFormat="1" ht="11.25" x14ac:dyDescent="0.2">
      <c r="B31" s="18">
        <v>5</v>
      </c>
      <c r="C31" s="119" t="s">
        <v>357</v>
      </c>
      <c r="D31" s="20"/>
      <c r="E31" s="64"/>
      <c r="F31" s="20"/>
      <c r="G31" s="50"/>
      <c r="H31" s="50"/>
      <c r="I31" s="51"/>
      <c r="J31" s="79"/>
      <c r="K31" s="4"/>
      <c r="L31" s="4"/>
      <c r="M31" s="4"/>
      <c r="N31" s="4"/>
      <c r="O31" s="4"/>
      <c r="P31" s="4"/>
      <c r="Q31" s="4"/>
      <c r="R31" s="4"/>
      <c r="S31" s="4"/>
    </row>
    <row r="32" spans="2:19" s="1" customFormat="1" ht="11.25" customHeight="1" x14ac:dyDescent="0.2">
      <c r="B32" s="24">
        <f>SUM(B31+0.01)</f>
        <v>5.01</v>
      </c>
      <c r="C32" s="26" t="s">
        <v>374</v>
      </c>
      <c r="D32" s="20"/>
      <c r="E32" s="134">
        <v>5.2</v>
      </c>
      <c r="F32" s="20" t="s">
        <v>350</v>
      </c>
      <c r="G32" s="115">
        <v>0</v>
      </c>
      <c r="H32" s="50">
        <f t="shared" ref="H32:H38" si="8">SUM(E32*G32)</f>
        <v>0</v>
      </c>
      <c r="I32" s="51">
        <f t="shared" ref="I32:I38" si="9">SUM(H32)</f>
        <v>0</v>
      </c>
      <c r="J32" s="79"/>
      <c r="K32" s="4"/>
      <c r="L32" s="4"/>
      <c r="M32" s="4"/>
      <c r="N32" s="4"/>
      <c r="O32" s="4"/>
      <c r="P32" s="4"/>
      <c r="Q32" s="4"/>
      <c r="R32" s="4"/>
      <c r="S32" s="4"/>
    </row>
    <row r="33" spans="2:19" s="1" customFormat="1" ht="22.5" x14ac:dyDescent="0.2">
      <c r="B33" s="24">
        <f t="shared" ref="B33:B38" si="10">SUM(B32+0.01)</f>
        <v>5.0199999999999996</v>
      </c>
      <c r="C33" s="26" t="s">
        <v>359</v>
      </c>
      <c r="D33" s="20"/>
      <c r="E33" s="134">
        <v>5.2</v>
      </c>
      <c r="F33" s="20" t="s">
        <v>350</v>
      </c>
      <c r="G33" s="115">
        <v>0</v>
      </c>
      <c r="H33" s="50">
        <f t="shared" si="8"/>
        <v>0</v>
      </c>
      <c r="I33" s="51">
        <f t="shared" si="9"/>
        <v>0</v>
      </c>
      <c r="J33" s="79"/>
      <c r="K33" s="4"/>
      <c r="L33" s="4"/>
      <c r="M33" s="4"/>
      <c r="N33" s="4"/>
      <c r="O33" s="4"/>
      <c r="P33" s="4"/>
      <c r="Q33" s="4"/>
      <c r="R33" s="4"/>
      <c r="S33" s="4"/>
    </row>
    <row r="34" spans="2:19" s="1" customFormat="1" ht="11.25" x14ac:dyDescent="0.2">
      <c r="B34" s="24">
        <f t="shared" si="10"/>
        <v>5.0299999999999994</v>
      </c>
      <c r="C34" s="26" t="s">
        <v>360</v>
      </c>
      <c r="D34" s="20"/>
      <c r="E34" s="134">
        <v>5.2</v>
      </c>
      <c r="F34" s="20" t="s">
        <v>350</v>
      </c>
      <c r="G34" s="115">
        <v>0</v>
      </c>
      <c r="H34" s="50">
        <f t="shared" si="8"/>
        <v>0</v>
      </c>
      <c r="I34" s="51">
        <f t="shared" si="9"/>
        <v>0</v>
      </c>
      <c r="J34" s="79"/>
      <c r="K34" s="4"/>
      <c r="L34" s="4"/>
      <c r="M34" s="4"/>
      <c r="N34" s="4"/>
      <c r="O34" s="4"/>
      <c r="P34" s="4"/>
      <c r="Q34" s="4"/>
      <c r="R34" s="4"/>
      <c r="S34" s="4"/>
    </row>
    <row r="35" spans="2:19" s="1" customFormat="1" ht="22.5" x14ac:dyDescent="0.2">
      <c r="B35" s="24">
        <f t="shared" si="10"/>
        <v>5.0399999999999991</v>
      </c>
      <c r="C35" s="26" t="s">
        <v>361</v>
      </c>
      <c r="D35" s="20"/>
      <c r="E35" s="134">
        <v>1</v>
      </c>
      <c r="F35" s="20" t="s">
        <v>339</v>
      </c>
      <c r="G35" s="115">
        <v>0</v>
      </c>
      <c r="H35" s="50">
        <f t="shared" si="8"/>
        <v>0</v>
      </c>
      <c r="I35" s="51">
        <f t="shared" si="9"/>
        <v>0</v>
      </c>
      <c r="J35" s="79"/>
      <c r="K35" s="4"/>
      <c r="L35" s="4"/>
      <c r="M35" s="4"/>
      <c r="N35" s="4"/>
      <c r="O35" s="4"/>
      <c r="P35" s="4"/>
      <c r="Q35" s="4"/>
      <c r="R35" s="4"/>
      <c r="S35" s="4"/>
    </row>
    <row r="36" spans="2:19" s="1" customFormat="1" ht="22.5" x14ac:dyDescent="0.2">
      <c r="B36" s="24">
        <f t="shared" si="10"/>
        <v>5.0499999999999989</v>
      </c>
      <c r="C36" s="26" t="s">
        <v>362</v>
      </c>
      <c r="D36" s="20"/>
      <c r="E36" s="134">
        <v>1</v>
      </c>
      <c r="F36" s="20" t="s">
        <v>339</v>
      </c>
      <c r="G36" s="115">
        <v>0</v>
      </c>
      <c r="H36" s="50">
        <f t="shared" si="8"/>
        <v>0</v>
      </c>
      <c r="I36" s="51">
        <f t="shared" si="9"/>
        <v>0</v>
      </c>
      <c r="J36" s="79"/>
      <c r="K36" s="4"/>
      <c r="L36" s="4"/>
      <c r="M36" s="4"/>
      <c r="N36" s="4"/>
      <c r="O36" s="4"/>
      <c r="P36" s="4"/>
      <c r="Q36" s="4"/>
      <c r="R36" s="4"/>
      <c r="S36" s="4"/>
    </row>
    <row r="37" spans="2:19" s="1" customFormat="1" ht="11.25" x14ac:dyDescent="0.2">
      <c r="B37" s="24">
        <f t="shared" si="10"/>
        <v>5.0599999999999987</v>
      </c>
      <c r="C37" s="26" t="s">
        <v>363</v>
      </c>
      <c r="D37" s="20"/>
      <c r="E37" s="134">
        <v>5.2</v>
      </c>
      <c r="F37" s="20" t="s">
        <v>365</v>
      </c>
      <c r="G37" s="115">
        <v>0</v>
      </c>
      <c r="H37" s="50">
        <f t="shared" si="8"/>
        <v>0</v>
      </c>
      <c r="I37" s="51">
        <f t="shared" si="9"/>
        <v>0</v>
      </c>
      <c r="J37" s="79"/>
      <c r="K37" s="4"/>
      <c r="L37" s="4"/>
      <c r="M37" s="4"/>
      <c r="N37" s="4"/>
      <c r="O37" s="4"/>
      <c r="P37" s="4"/>
      <c r="Q37" s="4"/>
      <c r="R37" s="4"/>
      <c r="S37" s="4"/>
    </row>
    <row r="38" spans="2:19" s="1" customFormat="1" ht="22.5" x14ac:dyDescent="0.2">
      <c r="B38" s="24">
        <f t="shared" si="10"/>
        <v>5.0699999999999985</v>
      </c>
      <c r="C38" s="26" t="s">
        <v>364</v>
      </c>
      <c r="D38" s="20"/>
      <c r="E38" s="134">
        <v>5.2</v>
      </c>
      <c r="F38" s="20" t="s">
        <v>365</v>
      </c>
      <c r="G38" s="115">
        <v>0</v>
      </c>
      <c r="H38" s="50">
        <f t="shared" si="8"/>
        <v>0</v>
      </c>
      <c r="I38" s="51">
        <f t="shared" si="9"/>
        <v>0</v>
      </c>
      <c r="J38" s="79"/>
      <c r="K38" s="4"/>
      <c r="L38" s="4"/>
      <c r="M38" s="4"/>
      <c r="N38" s="4"/>
      <c r="O38" s="4"/>
      <c r="P38" s="4"/>
      <c r="Q38" s="4"/>
      <c r="R38" s="4"/>
      <c r="S38" s="4"/>
    </row>
    <row r="39" spans="2:19" s="1" customFormat="1" ht="11.25" x14ac:dyDescent="0.2">
      <c r="B39" s="24"/>
      <c r="C39" s="26"/>
      <c r="D39" s="20"/>
      <c r="E39" s="134"/>
      <c r="F39" s="20"/>
      <c r="G39" s="115"/>
      <c r="H39" s="50"/>
      <c r="I39" s="51"/>
      <c r="J39" s="79"/>
      <c r="K39" s="4"/>
      <c r="L39" s="4"/>
      <c r="M39" s="4"/>
      <c r="N39" s="4"/>
      <c r="O39" s="4"/>
      <c r="P39" s="4"/>
      <c r="Q39" s="4"/>
      <c r="R39" s="4"/>
      <c r="S39" s="4"/>
    </row>
    <row r="40" spans="2:19" s="1" customFormat="1" ht="11.25" x14ac:dyDescent="0.2">
      <c r="B40" s="24"/>
      <c r="C40" s="26"/>
      <c r="D40" s="20"/>
      <c r="E40" s="118"/>
      <c r="F40" s="20"/>
      <c r="G40" s="50"/>
      <c r="H40" s="50"/>
      <c r="I40" s="51"/>
      <c r="J40" s="79"/>
      <c r="K40" s="4"/>
      <c r="L40" s="4"/>
      <c r="M40" s="4"/>
      <c r="N40" s="4"/>
      <c r="O40" s="4"/>
      <c r="P40" s="4"/>
      <c r="Q40" s="4"/>
      <c r="R40" s="4"/>
      <c r="S40" s="4"/>
    </row>
    <row r="41" spans="2:19" s="1" customFormat="1" ht="11.25" x14ac:dyDescent="0.2">
      <c r="B41" s="18">
        <v>6</v>
      </c>
      <c r="C41" s="119" t="s">
        <v>351</v>
      </c>
      <c r="D41" s="20"/>
      <c r="E41" s="64"/>
      <c r="F41" s="20"/>
      <c r="G41" s="50"/>
      <c r="H41" s="50"/>
      <c r="I41" s="51"/>
      <c r="J41" s="79"/>
      <c r="K41" s="4"/>
      <c r="L41" s="4"/>
      <c r="M41" s="4"/>
      <c r="N41" s="4"/>
      <c r="O41" s="4"/>
      <c r="P41" s="4"/>
      <c r="Q41" s="4"/>
      <c r="R41" s="4"/>
      <c r="S41" s="4"/>
    </row>
    <row r="42" spans="2:19" s="1" customFormat="1" ht="11.25" x14ac:dyDescent="0.2">
      <c r="B42" s="24">
        <f>SUM(B41+0.01)</f>
        <v>6.01</v>
      </c>
      <c r="C42" s="26" t="s">
        <v>358</v>
      </c>
      <c r="D42" s="20"/>
      <c r="E42" s="64">
        <f>5.2*O10</f>
        <v>31.200000000000003</v>
      </c>
      <c r="F42" s="20" t="s">
        <v>365</v>
      </c>
      <c r="G42" s="115">
        <v>0</v>
      </c>
      <c r="H42" s="50">
        <f t="shared" ref="H42:H48" si="11">SUM(E42*G42)</f>
        <v>0</v>
      </c>
      <c r="I42" s="51">
        <f t="shared" ref="I42:I48" si="12">SUM(H42)</f>
        <v>0</v>
      </c>
      <c r="J42" s="79"/>
      <c r="K42" s="4"/>
      <c r="L42" s="4"/>
      <c r="M42" s="4"/>
      <c r="N42" s="4"/>
      <c r="O42" s="4"/>
      <c r="P42" s="4"/>
      <c r="Q42" s="4"/>
      <c r="R42" s="4"/>
      <c r="S42" s="4"/>
    </row>
    <row r="43" spans="2:19" s="1" customFormat="1" ht="22.5" x14ac:dyDescent="0.2">
      <c r="B43" s="24">
        <f t="shared" ref="B43:B49" si="13">SUM(B42+0.01)</f>
        <v>6.02</v>
      </c>
      <c r="C43" s="26" t="s">
        <v>359</v>
      </c>
      <c r="D43" s="20"/>
      <c r="E43" s="64">
        <f>5.2*O10</f>
        <v>31.200000000000003</v>
      </c>
      <c r="F43" s="20" t="s">
        <v>365</v>
      </c>
      <c r="G43" s="115">
        <v>0</v>
      </c>
      <c r="H43" s="50">
        <f t="shared" si="11"/>
        <v>0</v>
      </c>
      <c r="I43" s="51">
        <f t="shared" si="12"/>
        <v>0</v>
      </c>
      <c r="J43" s="79"/>
      <c r="K43" s="4"/>
      <c r="L43" s="4"/>
      <c r="M43" s="4"/>
      <c r="N43" s="4"/>
      <c r="O43" s="4"/>
      <c r="P43" s="4"/>
      <c r="Q43" s="4"/>
      <c r="R43" s="4"/>
      <c r="S43" s="4"/>
    </row>
    <row r="44" spans="2:19" s="1" customFormat="1" ht="11.25" x14ac:dyDescent="0.2">
      <c r="B44" s="24">
        <f t="shared" si="13"/>
        <v>6.0299999999999994</v>
      </c>
      <c r="C44" s="26" t="s">
        <v>360</v>
      </c>
      <c r="D44" s="20"/>
      <c r="E44" s="64">
        <f>5.2*O10</f>
        <v>31.200000000000003</v>
      </c>
      <c r="F44" s="20" t="s">
        <v>365</v>
      </c>
      <c r="G44" s="115">
        <v>0</v>
      </c>
      <c r="H44" s="50">
        <f t="shared" si="11"/>
        <v>0</v>
      </c>
      <c r="I44" s="51">
        <f t="shared" si="12"/>
        <v>0</v>
      </c>
      <c r="J44" s="79"/>
      <c r="K44" s="4"/>
      <c r="L44" s="4"/>
      <c r="M44" s="4"/>
      <c r="N44" s="4"/>
      <c r="O44" s="4"/>
      <c r="P44" s="4"/>
      <c r="Q44" s="4"/>
      <c r="R44" s="4"/>
      <c r="S44" s="4"/>
    </row>
    <row r="45" spans="2:19" s="1" customFormat="1" ht="22.5" x14ac:dyDescent="0.2">
      <c r="B45" s="24">
        <f t="shared" si="13"/>
        <v>6.0399999999999991</v>
      </c>
      <c r="C45" s="26" t="s">
        <v>361</v>
      </c>
      <c r="D45" s="20"/>
      <c r="E45" s="64">
        <f>O10</f>
        <v>6</v>
      </c>
      <c r="F45" s="20" t="s">
        <v>320</v>
      </c>
      <c r="G45" s="115">
        <v>0</v>
      </c>
      <c r="H45" s="50">
        <f t="shared" si="11"/>
        <v>0</v>
      </c>
      <c r="I45" s="51">
        <f t="shared" si="12"/>
        <v>0</v>
      </c>
      <c r="J45" s="79"/>
      <c r="K45" s="4"/>
      <c r="L45" s="4"/>
      <c r="M45" s="4"/>
      <c r="N45" s="4"/>
      <c r="O45" s="4"/>
      <c r="P45" s="4"/>
      <c r="Q45" s="4"/>
      <c r="R45" s="4"/>
      <c r="S45" s="4"/>
    </row>
    <row r="46" spans="2:19" s="1" customFormat="1" ht="22.5" x14ac:dyDescent="0.2">
      <c r="B46" s="24">
        <f t="shared" si="13"/>
        <v>6.0499999999999989</v>
      </c>
      <c r="C46" s="26" t="s">
        <v>362</v>
      </c>
      <c r="D46" s="131"/>
      <c r="E46" s="133">
        <f>O10</f>
        <v>6</v>
      </c>
      <c r="F46" s="20" t="s">
        <v>320</v>
      </c>
      <c r="G46" s="115">
        <v>0</v>
      </c>
      <c r="H46" s="50">
        <f t="shared" si="11"/>
        <v>0</v>
      </c>
      <c r="I46" s="51">
        <f t="shared" si="12"/>
        <v>0</v>
      </c>
      <c r="J46" s="79"/>
      <c r="K46" s="4"/>
      <c r="L46" s="4"/>
      <c r="M46" s="4"/>
      <c r="N46" s="4"/>
      <c r="O46" s="4"/>
      <c r="P46" s="4"/>
      <c r="Q46" s="4"/>
      <c r="R46" s="4"/>
      <c r="S46" s="4"/>
    </row>
    <row r="47" spans="2:19" s="1" customFormat="1" ht="11.25" x14ac:dyDescent="0.2">
      <c r="B47" s="24">
        <f t="shared" si="13"/>
        <v>6.0599999999999987</v>
      </c>
      <c r="C47" s="26" t="s">
        <v>375</v>
      </c>
      <c r="D47" s="131"/>
      <c r="E47" s="133">
        <f>5.2*O10</f>
        <v>31.200000000000003</v>
      </c>
      <c r="F47" s="20" t="s">
        <v>365</v>
      </c>
      <c r="G47" s="115">
        <v>0</v>
      </c>
      <c r="H47" s="50">
        <f t="shared" si="11"/>
        <v>0</v>
      </c>
      <c r="I47" s="51">
        <f t="shared" si="12"/>
        <v>0</v>
      </c>
      <c r="J47" s="79"/>
      <c r="K47" s="4"/>
      <c r="L47" s="4"/>
      <c r="M47" s="4"/>
      <c r="N47" s="4"/>
      <c r="O47" s="4"/>
      <c r="P47" s="4"/>
      <c r="Q47" s="4"/>
      <c r="R47" s="4"/>
      <c r="S47" s="4"/>
    </row>
    <row r="48" spans="2:19" s="1" customFormat="1" ht="22.5" x14ac:dyDescent="0.2">
      <c r="B48" s="24">
        <f t="shared" si="13"/>
        <v>6.0699999999999985</v>
      </c>
      <c r="C48" s="26" t="s">
        <v>367</v>
      </c>
      <c r="D48" s="131"/>
      <c r="E48" s="133">
        <f>5.2*O10</f>
        <v>31.200000000000003</v>
      </c>
      <c r="F48" s="20" t="s">
        <v>365</v>
      </c>
      <c r="G48" s="115">
        <v>0</v>
      </c>
      <c r="H48" s="50">
        <f t="shared" si="11"/>
        <v>0</v>
      </c>
      <c r="I48" s="51">
        <f t="shared" si="12"/>
        <v>0</v>
      </c>
      <c r="J48" s="79"/>
      <c r="K48" s="4"/>
      <c r="L48" s="4"/>
      <c r="M48" s="4"/>
      <c r="N48" s="4"/>
      <c r="O48" s="4"/>
      <c r="P48" s="4"/>
      <c r="Q48" s="4"/>
      <c r="R48" s="4"/>
      <c r="S48" s="4"/>
    </row>
    <row r="49" spans="2:19" s="1" customFormat="1" ht="22.5" x14ac:dyDescent="0.2">
      <c r="B49" s="24">
        <f t="shared" si="13"/>
        <v>6.0799999999999983</v>
      </c>
      <c r="C49" s="132" t="s">
        <v>387</v>
      </c>
      <c r="D49" s="131"/>
      <c r="E49" s="133">
        <v>1</v>
      </c>
      <c r="F49" s="131" t="s">
        <v>320</v>
      </c>
      <c r="G49" s="115">
        <v>0</v>
      </c>
      <c r="H49" s="50">
        <f t="shared" ref="H49" si="14">SUM(E49*G49)</f>
        <v>0</v>
      </c>
      <c r="I49" s="51">
        <f t="shared" ref="I49" si="15">SUM(H49)</f>
        <v>0</v>
      </c>
      <c r="J49" s="79"/>
      <c r="K49" s="4"/>
      <c r="L49" s="4"/>
      <c r="M49" s="4"/>
      <c r="N49" s="4"/>
      <c r="O49" s="4"/>
      <c r="P49" s="4"/>
      <c r="Q49" s="4"/>
      <c r="R49" s="4"/>
      <c r="S49" s="4"/>
    </row>
    <row r="50" spans="2:19" s="44" customFormat="1" ht="11.25" x14ac:dyDescent="0.2">
      <c r="B50" s="33"/>
      <c r="C50" s="101"/>
      <c r="D50" s="37"/>
      <c r="E50" s="65"/>
      <c r="F50" s="37"/>
      <c r="G50" s="58"/>
      <c r="H50" s="58"/>
      <c r="I50" s="66"/>
      <c r="J50" s="79"/>
      <c r="K50" s="76"/>
      <c r="L50" s="76"/>
      <c r="M50" s="76"/>
      <c r="N50" s="76"/>
      <c r="O50" s="76"/>
      <c r="P50" s="76"/>
      <c r="Q50" s="76"/>
      <c r="R50" s="76"/>
      <c r="S50" s="76"/>
    </row>
    <row r="51" spans="2:19" s="1" customFormat="1" ht="12" thickBot="1" x14ac:dyDescent="0.25">
      <c r="B51" s="2"/>
      <c r="C51" s="1" t="s">
        <v>0</v>
      </c>
      <c r="G51" s="3"/>
      <c r="H51" s="3"/>
      <c r="I51" s="3"/>
      <c r="J51" s="4"/>
      <c r="K51" s="4"/>
      <c r="L51" s="4"/>
      <c r="M51" s="4"/>
      <c r="N51" s="4"/>
      <c r="O51" s="4"/>
      <c r="P51" s="4"/>
      <c r="Q51" s="4"/>
      <c r="R51" s="4"/>
      <c r="S51" s="4"/>
    </row>
    <row r="52" spans="2:19" s="1" customFormat="1" ht="33.6" customHeight="1" thickBot="1" x14ac:dyDescent="0.25">
      <c r="B52" s="135" t="s">
        <v>379</v>
      </c>
      <c r="C52" s="136"/>
      <c r="D52" s="136"/>
      <c r="E52" s="136"/>
      <c r="F52" s="136"/>
      <c r="G52" s="136"/>
      <c r="H52" s="136"/>
      <c r="I52" s="137"/>
      <c r="J52" s="4"/>
      <c r="K52" s="4"/>
      <c r="L52" s="4"/>
      <c r="M52" s="4"/>
      <c r="N52" s="4"/>
      <c r="O52" s="4"/>
      <c r="P52" s="4"/>
      <c r="Q52" s="4"/>
      <c r="R52" s="4"/>
      <c r="S52" s="4"/>
    </row>
    <row r="53" spans="2:19" s="1" customFormat="1" ht="11.25" x14ac:dyDescent="0.2">
      <c r="B53" s="2"/>
      <c r="C53" s="5"/>
      <c r="G53" s="3"/>
      <c r="H53" s="3"/>
      <c r="I53" s="3"/>
      <c r="J53" s="4"/>
      <c r="K53" s="4"/>
      <c r="L53" s="4"/>
      <c r="M53" s="4"/>
      <c r="N53" s="4"/>
      <c r="O53" s="4"/>
      <c r="P53" s="4"/>
      <c r="Q53" s="4"/>
      <c r="R53" s="4"/>
      <c r="S53" s="4"/>
    </row>
    <row r="54" spans="2:19" s="1" customFormat="1" ht="11.25" x14ac:dyDescent="0.2">
      <c r="B54" s="95" t="s">
        <v>332</v>
      </c>
      <c r="C54" s="96" t="s">
        <v>1</v>
      </c>
      <c r="D54" s="8"/>
      <c r="E54" s="53" t="s">
        <v>2</v>
      </c>
      <c r="F54" s="97" t="s">
        <v>3</v>
      </c>
      <c r="G54" s="55" t="s">
        <v>4</v>
      </c>
      <c r="H54" s="55" t="s">
        <v>5</v>
      </c>
      <c r="I54" s="55" t="s">
        <v>6</v>
      </c>
      <c r="J54" s="4"/>
      <c r="K54" s="4"/>
      <c r="L54" s="4"/>
      <c r="M54" s="4"/>
      <c r="N54" s="4"/>
      <c r="O54" s="4"/>
      <c r="P54" s="4"/>
      <c r="Q54" s="4"/>
      <c r="R54" s="4"/>
      <c r="S54" s="4"/>
    </row>
    <row r="55" spans="2:19" s="78" customFormat="1" ht="11.25" x14ac:dyDescent="0.2">
      <c r="B55" s="102"/>
      <c r="C55" s="108"/>
      <c r="D55" s="77"/>
      <c r="E55" s="69"/>
      <c r="F55" s="112"/>
      <c r="G55" s="70"/>
      <c r="H55" s="70"/>
      <c r="I55" s="51"/>
      <c r="J55" s="77"/>
      <c r="K55" s="77"/>
      <c r="L55" s="77"/>
      <c r="M55" s="77"/>
      <c r="N55" s="77"/>
      <c r="O55" s="77"/>
      <c r="P55" s="77"/>
      <c r="Q55" s="77"/>
      <c r="R55" s="77"/>
      <c r="S55" s="77"/>
    </row>
    <row r="56" spans="2:19" s="1" customFormat="1" ht="11.25" x14ac:dyDescent="0.2">
      <c r="B56" s="18">
        <v>7</v>
      </c>
      <c r="C56" s="119" t="s">
        <v>355</v>
      </c>
      <c r="D56" s="4"/>
      <c r="E56" s="69"/>
      <c r="F56" s="20"/>
      <c r="G56" s="50"/>
      <c r="H56" s="50"/>
      <c r="I56" s="51"/>
      <c r="J56" s="4"/>
      <c r="K56" s="4"/>
      <c r="L56" s="4"/>
      <c r="M56" s="4"/>
      <c r="N56" s="4"/>
      <c r="O56" s="4"/>
      <c r="P56" s="4"/>
      <c r="Q56" s="4"/>
      <c r="R56" s="4"/>
      <c r="S56" s="4"/>
    </row>
    <row r="57" spans="2:19" s="1" customFormat="1" ht="33.75" x14ac:dyDescent="0.2">
      <c r="B57" s="24">
        <f>SUM(B56+0.01)</f>
        <v>7.01</v>
      </c>
      <c r="C57" s="25" t="s">
        <v>338</v>
      </c>
      <c r="D57" s="4"/>
      <c r="E57" s="68">
        <v>1</v>
      </c>
      <c r="F57" s="88" t="s">
        <v>339</v>
      </c>
      <c r="G57" s="50">
        <v>0</v>
      </c>
      <c r="H57" s="50">
        <f t="shared" ref="H57:H60" si="16">SUM(E57*G57)</f>
        <v>0</v>
      </c>
      <c r="I57" s="51">
        <f t="shared" ref="I57:I60" si="17">SUM(H57)</f>
        <v>0</v>
      </c>
      <c r="J57" s="79"/>
      <c r="K57" s="4"/>
      <c r="L57" s="4"/>
      <c r="M57" s="4"/>
      <c r="N57" s="4"/>
      <c r="O57" s="4"/>
      <c r="P57" s="4"/>
      <c r="Q57" s="4"/>
      <c r="R57" s="4"/>
      <c r="S57" s="4"/>
    </row>
    <row r="58" spans="2:19" s="1" customFormat="1" ht="22.5" x14ac:dyDescent="0.2">
      <c r="B58" s="24">
        <f t="shared" ref="B58:B60" si="18">SUM(B57+0.01)</f>
        <v>7.02</v>
      </c>
      <c r="C58" s="25" t="s">
        <v>329</v>
      </c>
      <c r="D58" s="4"/>
      <c r="E58" s="68">
        <v>1</v>
      </c>
      <c r="F58" s="88" t="s">
        <v>320</v>
      </c>
      <c r="G58" s="50">
        <v>0</v>
      </c>
      <c r="H58" s="50">
        <f t="shared" si="16"/>
        <v>0</v>
      </c>
      <c r="I58" s="51">
        <f t="shared" si="17"/>
        <v>0</v>
      </c>
      <c r="J58" s="79"/>
      <c r="K58" s="4"/>
      <c r="L58" s="4"/>
      <c r="M58" s="4"/>
      <c r="N58" s="4"/>
      <c r="O58" s="4"/>
      <c r="P58" s="4"/>
      <c r="Q58" s="4"/>
      <c r="R58" s="4"/>
      <c r="S58" s="4"/>
    </row>
    <row r="59" spans="2:19" s="1" customFormat="1" ht="33.75" x14ac:dyDescent="0.2">
      <c r="B59" s="24">
        <f t="shared" si="18"/>
        <v>7.0299999999999994</v>
      </c>
      <c r="C59" s="25" t="s">
        <v>349</v>
      </c>
      <c r="D59" s="4"/>
      <c r="E59" s="68">
        <v>6</v>
      </c>
      <c r="F59" s="88" t="s">
        <v>320</v>
      </c>
      <c r="G59" s="50">
        <v>0</v>
      </c>
      <c r="H59" s="50">
        <f t="shared" si="16"/>
        <v>0</v>
      </c>
      <c r="I59" s="51">
        <f t="shared" si="17"/>
        <v>0</v>
      </c>
      <c r="J59" s="79"/>
      <c r="K59" s="4"/>
      <c r="L59" s="4"/>
      <c r="M59" s="4"/>
      <c r="N59" s="4"/>
      <c r="O59" s="4"/>
      <c r="P59" s="4"/>
      <c r="Q59" s="4"/>
      <c r="R59" s="4"/>
      <c r="S59" s="4"/>
    </row>
    <row r="60" spans="2:19" s="1" customFormat="1" ht="22.5" x14ac:dyDescent="0.2">
      <c r="B60" s="24">
        <f t="shared" si="18"/>
        <v>7.0399999999999991</v>
      </c>
      <c r="C60" s="25" t="s">
        <v>353</v>
      </c>
      <c r="D60" s="4"/>
      <c r="E60" s="68">
        <v>1</v>
      </c>
      <c r="F60" s="88" t="s">
        <v>339</v>
      </c>
      <c r="G60" s="50">
        <v>0</v>
      </c>
      <c r="H60" s="50">
        <f t="shared" si="16"/>
        <v>0</v>
      </c>
      <c r="I60" s="51">
        <f t="shared" si="17"/>
        <v>0</v>
      </c>
      <c r="J60" s="79"/>
      <c r="K60" s="4"/>
      <c r="L60" s="4"/>
      <c r="M60" s="4"/>
      <c r="N60" s="4"/>
      <c r="O60" s="4"/>
      <c r="P60" s="4"/>
      <c r="Q60" s="4"/>
      <c r="R60" s="4"/>
      <c r="S60" s="4"/>
    </row>
    <row r="61" spans="2:19" s="1" customFormat="1" ht="11.25" x14ac:dyDescent="0.2">
      <c r="B61" s="33"/>
      <c r="C61" s="34"/>
      <c r="D61" s="35"/>
      <c r="E61" s="80"/>
      <c r="F61" s="87"/>
      <c r="G61" s="58"/>
      <c r="H61" s="58"/>
      <c r="I61" s="66"/>
      <c r="J61" s="79"/>
      <c r="K61" s="4"/>
      <c r="L61" s="4"/>
      <c r="M61" s="4"/>
      <c r="N61" s="4"/>
      <c r="O61" s="4"/>
      <c r="P61" s="4"/>
      <c r="Q61" s="4"/>
      <c r="R61" s="4"/>
      <c r="S61" s="4"/>
    </row>
    <row r="62" spans="2:19" s="1" customFormat="1" ht="12" thickBot="1" x14ac:dyDescent="0.25">
      <c r="B62" s="2"/>
      <c r="C62" s="39"/>
      <c r="D62" s="4"/>
      <c r="E62" s="84"/>
      <c r="F62" s="4"/>
      <c r="G62" s="85"/>
      <c r="H62" s="85"/>
      <c r="I62" s="86"/>
      <c r="J62" s="4"/>
      <c r="K62" s="4"/>
      <c r="L62" s="4"/>
      <c r="M62" s="4"/>
      <c r="N62" s="4"/>
      <c r="O62" s="4"/>
      <c r="P62" s="4"/>
      <c r="Q62" s="4"/>
      <c r="R62" s="4"/>
      <c r="S62" s="4"/>
    </row>
    <row r="63" spans="2:19" ht="15.75" thickBot="1" x14ac:dyDescent="0.3">
      <c r="G63" s="82" t="s">
        <v>352</v>
      </c>
      <c r="I63" s="83">
        <f>SUM(I2:I62)</f>
        <v>0</v>
      </c>
    </row>
  </sheetData>
  <mergeCells count="3">
    <mergeCell ref="B2:I2"/>
    <mergeCell ref="B27:I27"/>
    <mergeCell ref="B52:I52"/>
  </mergeCells>
  <pageMargins left="0.70866141732283461" right="0.70866141732283461" top="1.3385826771653544" bottom="0.74803149606299213" header="0.31496062992125984" footer="0.31496062992125984"/>
  <pageSetup paperSize="9" scale="78" fitToHeight="0" orientation="portrait" r:id="rId1"/>
  <headerFooter>
    <oddHeader>&amp;LFire Compliance Works&amp;R&amp;G</oddHeader>
    <oddFooter>&amp;RJune 2026</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79F83-B8D6-4555-B003-C7B998BC7168}">
  <sheetPr codeName="Sheet13">
    <pageSetUpPr fitToPage="1"/>
  </sheetPr>
  <dimension ref="A1:F17"/>
  <sheetViews>
    <sheetView tabSelected="1" view="pageLayout" zoomScaleNormal="130" workbookViewId="0">
      <selection activeCell="F20" sqref="F20"/>
    </sheetView>
  </sheetViews>
  <sheetFormatPr defaultColWidth="8.140625" defaultRowHeight="15" x14ac:dyDescent="0.25"/>
  <cols>
    <col min="1" max="1" width="20.28515625" bestFit="1" customWidth="1"/>
    <col min="2" max="2" width="11.28515625" customWidth="1"/>
    <col min="3" max="3" width="11.7109375" customWidth="1"/>
    <col min="4" max="4" width="9.140625" style="103" customWidth="1"/>
    <col min="5" max="5" width="17.42578125" style="114" customWidth="1"/>
    <col min="6" max="6" width="24.7109375" style="103" customWidth="1"/>
    <col min="254" max="254" width="17.140625" customWidth="1"/>
    <col min="255" max="255" width="11.28515625" customWidth="1"/>
    <col min="256" max="256" width="11.7109375" customWidth="1"/>
    <col min="257" max="257" width="11.28515625" customWidth="1"/>
    <col min="258" max="258" width="13.28515625" customWidth="1"/>
    <col min="510" max="510" width="17.140625" customWidth="1"/>
    <col min="511" max="511" width="11.28515625" customWidth="1"/>
    <col min="512" max="512" width="11.7109375" customWidth="1"/>
    <col min="513" max="513" width="11.28515625" customWidth="1"/>
    <col min="514" max="514" width="13.28515625" customWidth="1"/>
    <col min="766" max="766" width="17.140625" customWidth="1"/>
    <col min="767" max="767" width="11.28515625" customWidth="1"/>
    <col min="768" max="768" width="11.7109375" customWidth="1"/>
    <col min="769" max="769" width="11.28515625" customWidth="1"/>
    <col min="770" max="770" width="13.28515625" customWidth="1"/>
    <col min="1022" max="1022" width="17.140625" customWidth="1"/>
    <col min="1023" max="1023" width="11.28515625" customWidth="1"/>
    <col min="1024" max="1024" width="11.7109375" customWidth="1"/>
    <col min="1025" max="1025" width="11.28515625" customWidth="1"/>
    <col min="1026" max="1026" width="13.28515625" customWidth="1"/>
    <col min="1278" max="1278" width="17.140625" customWidth="1"/>
    <col min="1279" max="1279" width="11.28515625" customWidth="1"/>
    <col min="1280" max="1280" width="11.7109375" customWidth="1"/>
    <col min="1281" max="1281" width="11.28515625" customWidth="1"/>
    <col min="1282" max="1282" width="13.28515625" customWidth="1"/>
    <col min="1534" max="1534" width="17.140625" customWidth="1"/>
    <col min="1535" max="1535" width="11.28515625" customWidth="1"/>
    <col min="1536" max="1536" width="11.7109375" customWidth="1"/>
    <col min="1537" max="1537" width="11.28515625" customWidth="1"/>
    <col min="1538" max="1538" width="13.28515625" customWidth="1"/>
    <col min="1790" max="1790" width="17.140625" customWidth="1"/>
    <col min="1791" max="1791" width="11.28515625" customWidth="1"/>
    <col min="1792" max="1792" width="11.7109375" customWidth="1"/>
    <col min="1793" max="1793" width="11.28515625" customWidth="1"/>
    <col min="1794" max="1794" width="13.28515625" customWidth="1"/>
    <col min="2046" max="2046" width="17.140625" customWidth="1"/>
    <col min="2047" max="2047" width="11.28515625" customWidth="1"/>
    <col min="2048" max="2048" width="11.7109375" customWidth="1"/>
    <col min="2049" max="2049" width="11.28515625" customWidth="1"/>
    <col min="2050" max="2050" width="13.28515625" customWidth="1"/>
    <col min="2302" max="2302" width="17.140625" customWidth="1"/>
    <col min="2303" max="2303" width="11.28515625" customWidth="1"/>
    <col min="2304" max="2304" width="11.7109375" customWidth="1"/>
    <col min="2305" max="2305" width="11.28515625" customWidth="1"/>
    <col min="2306" max="2306" width="13.28515625" customWidth="1"/>
    <col min="2558" max="2558" width="17.140625" customWidth="1"/>
    <col min="2559" max="2559" width="11.28515625" customWidth="1"/>
    <col min="2560" max="2560" width="11.7109375" customWidth="1"/>
    <col min="2561" max="2561" width="11.28515625" customWidth="1"/>
    <col min="2562" max="2562" width="13.28515625" customWidth="1"/>
    <col min="2814" max="2814" width="17.140625" customWidth="1"/>
    <col min="2815" max="2815" width="11.28515625" customWidth="1"/>
    <col min="2816" max="2816" width="11.7109375" customWidth="1"/>
    <col min="2817" max="2817" width="11.28515625" customWidth="1"/>
    <col min="2818" max="2818" width="13.28515625" customWidth="1"/>
    <col min="3070" max="3070" width="17.140625" customWidth="1"/>
    <col min="3071" max="3071" width="11.28515625" customWidth="1"/>
    <col min="3072" max="3072" width="11.7109375" customWidth="1"/>
    <col min="3073" max="3073" width="11.28515625" customWidth="1"/>
    <col min="3074" max="3074" width="13.28515625" customWidth="1"/>
    <col min="3326" max="3326" width="17.140625" customWidth="1"/>
    <col min="3327" max="3327" width="11.28515625" customWidth="1"/>
    <col min="3328" max="3328" width="11.7109375" customWidth="1"/>
    <col min="3329" max="3329" width="11.28515625" customWidth="1"/>
    <col min="3330" max="3330" width="13.28515625" customWidth="1"/>
    <col min="3582" max="3582" width="17.140625" customWidth="1"/>
    <col min="3583" max="3583" width="11.28515625" customWidth="1"/>
    <col min="3584" max="3584" width="11.7109375" customWidth="1"/>
    <col min="3585" max="3585" width="11.28515625" customWidth="1"/>
    <col min="3586" max="3586" width="13.28515625" customWidth="1"/>
    <col min="3838" max="3838" width="17.140625" customWidth="1"/>
    <col min="3839" max="3839" width="11.28515625" customWidth="1"/>
    <col min="3840" max="3840" width="11.7109375" customWidth="1"/>
    <col min="3841" max="3841" width="11.28515625" customWidth="1"/>
    <col min="3842" max="3842" width="13.28515625" customWidth="1"/>
    <col min="4094" max="4094" width="17.140625" customWidth="1"/>
    <col min="4095" max="4095" width="11.28515625" customWidth="1"/>
    <col min="4096" max="4096" width="11.7109375" customWidth="1"/>
    <col min="4097" max="4097" width="11.28515625" customWidth="1"/>
    <col min="4098" max="4098" width="13.28515625" customWidth="1"/>
    <col min="4350" max="4350" width="17.140625" customWidth="1"/>
    <col min="4351" max="4351" width="11.28515625" customWidth="1"/>
    <col min="4352" max="4352" width="11.7109375" customWidth="1"/>
    <col min="4353" max="4353" width="11.28515625" customWidth="1"/>
    <col min="4354" max="4354" width="13.28515625" customWidth="1"/>
    <col min="4606" max="4606" width="17.140625" customWidth="1"/>
    <col min="4607" max="4607" width="11.28515625" customWidth="1"/>
    <col min="4608" max="4608" width="11.7109375" customWidth="1"/>
    <col min="4609" max="4609" width="11.28515625" customWidth="1"/>
    <col min="4610" max="4610" width="13.28515625" customWidth="1"/>
    <col min="4862" max="4862" width="17.140625" customWidth="1"/>
    <col min="4863" max="4863" width="11.28515625" customWidth="1"/>
    <col min="4864" max="4864" width="11.7109375" customWidth="1"/>
    <col min="4865" max="4865" width="11.28515625" customWidth="1"/>
    <col min="4866" max="4866" width="13.28515625" customWidth="1"/>
    <col min="5118" max="5118" width="17.140625" customWidth="1"/>
    <col min="5119" max="5119" width="11.28515625" customWidth="1"/>
    <col min="5120" max="5120" width="11.7109375" customWidth="1"/>
    <col min="5121" max="5121" width="11.28515625" customWidth="1"/>
    <col min="5122" max="5122" width="13.28515625" customWidth="1"/>
    <col min="5374" max="5374" width="17.140625" customWidth="1"/>
    <col min="5375" max="5375" width="11.28515625" customWidth="1"/>
    <col min="5376" max="5376" width="11.7109375" customWidth="1"/>
    <col min="5377" max="5377" width="11.28515625" customWidth="1"/>
    <col min="5378" max="5378" width="13.28515625" customWidth="1"/>
    <col min="5630" max="5630" width="17.140625" customWidth="1"/>
    <col min="5631" max="5631" width="11.28515625" customWidth="1"/>
    <col min="5632" max="5632" width="11.7109375" customWidth="1"/>
    <col min="5633" max="5633" width="11.28515625" customWidth="1"/>
    <col min="5634" max="5634" width="13.28515625" customWidth="1"/>
    <col min="5886" max="5886" width="17.140625" customWidth="1"/>
    <col min="5887" max="5887" width="11.28515625" customWidth="1"/>
    <col min="5888" max="5888" width="11.7109375" customWidth="1"/>
    <col min="5889" max="5889" width="11.28515625" customWidth="1"/>
    <col min="5890" max="5890" width="13.28515625" customWidth="1"/>
    <col min="6142" max="6142" width="17.140625" customWidth="1"/>
    <col min="6143" max="6143" width="11.28515625" customWidth="1"/>
    <col min="6144" max="6144" width="11.7109375" customWidth="1"/>
    <col min="6145" max="6145" width="11.28515625" customWidth="1"/>
    <col min="6146" max="6146" width="13.28515625" customWidth="1"/>
    <col min="6398" max="6398" width="17.140625" customWidth="1"/>
    <col min="6399" max="6399" width="11.28515625" customWidth="1"/>
    <col min="6400" max="6400" width="11.7109375" customWidth="1"/>
    <col min="6401" max="6401" width="11.28515625" customWidth="1"/>
    <col min="6402" max="6402" width="13.28515625" customWidth="1"/>
    <col min="6654" max="6654" width="17.140625" customWidth="1"/>
    <col min="6655" max="6655" width="11.28515625" customWidth="1"/>
    <col min="6656" max="6656" width="11.7109375" customWidth="1"/>
    <col min="6657" max="6657" width="11.28515625" customWidth="1"/>
    <col min="6658" max="6658" width="13.28515625" customWidth="1"/>
    <col min="6910" max="6910" width="17.140625" customWidth="1"/>
    <col min="6911" max="6911" width="11.28515625" customWidth="1"/>
    <col min="6912" max="6912" width="11.7109375" customWidth="1"/>
    <col min="6913" max="6913" width="11.28515625" customWidth="1"/>
    <col min="6914" max="6914" width="13.28515625" customWidth="1"/>
    <col min="7166" max="7166" width="17.140625" customWidth="1"/>
    <col min="7167" max="7167" width="11.28515625" customWidth="1"/>
    <col min="7168" max="7168" width="11.7109375" customWidth="1"/>
    <col min="7169" max="7169" width="11.28515625" customWidth="1"/>
    <col min="7170" max="7170" width="13.28515625" customWidth="1"/>
    <col min="7422" max="7422" width="17.140625" customWidth="1"/>
    <col min="7423" max="7423" width="11.28515625" customWidth="1"/>
    <col min="7424" max="7424" width="11.7109375" customWidth="1"/>
    <col min="7425" max="7425" width="11.28515625" customWidth="1"/>
    <col min="7426" max="7426" width="13.28515625" customWidth="1"/>
    <col min="7678" max="7678" width="17.140625" customWidth="1"/>
    <col min="7679" max="7679" width="11.28515625" customWidth="1"/>
    <col min="7680" max="7680" width="11.7109375" customWidth="1"/>
    <col min="7681" max="7681" width="11.28515625" customWidth="1"/>
    <col min="7682" max="7682" width="13.28515625" customWidth="1"/>
    <col min="7934" max="7934" width="17.140625" customWidth="1"/>
    <col min="7935" max="7935" width="11.28515625" customWidth="1"/>
    <col min="7936" max="7936" width="11.7109375" customWidth="1"/>
    <col min="7937" max="7937" width="11.28515625" customWidth="1"/>
    <col min="7938" max="7938" width="13.28515625" customWidth="1"/>
    <col min="8190" max="8190" width="17.140625" customWidth="1"/>
    <col min="8191" max="8191" width="11.28515625" customWidth="1"/>
    <col min="8192" max="8192" width="11.7109375" customWidth="1"/>
    <col min="8193" max="8193" width="11.28515625" customWidth="1"/>
    <col min="8194" max="8194" width="13.28515625" customWidth="1"/>
    <col min="8446" max="8446" width="17.140625" customWidth="1"/>
    <col min="8447" max="8447" width="11.28515625" customWidth="1"/>
    <col min="8448" max="8448" width="11.7109375" customWidth="1"/>
    <col min="8449" max="8449" width="11.28515625" customWidth="1"/>
    <col min="8450" max="8450" width="13.28515625" customWidth="1"/>
    <col min="8702" max="8702" width="17.140625" customWidth="1"/>
    <col min="8703" max="8703" width="11.28515625" customWidth="1"/>
    <col min="8704" max="8704" width="11.7109375" customWidth="1"/>
    <col min="8705" max="8705" width="11.28515625" customWidth="1"/>
    <col min="8706" max="8706" width="13.28515625" customWidth="1"/>
    <col min="8958" max="8958" width="17.140625" customWidth="1"/>
    <col min="8959" max="8959" width="11.28515625" customWidth="1"/>
    <col min="8960" max="8960" width="11.7109375" customWidth="1"/>
    <col min="8961" max="8961" width="11.28515625" customWidth="1"/>
    <col min="8962" max="8962" width="13.28515625" customWidth="1"/>
    <col min="9214" max="9214" width="17.140625" customWidth="1"/>
    <col min="9215" max="9215" width="11.28515625" customWidth="1"/>
    <col min="9216" max="9216" width="11.7109375" customWidth="1"/>
    <col min="9217" max="9217" width="11.28515625" customWidth="1"/>
    <col min="9218" max="9218" width="13.28515625" customWidth="1"/>
    <col min="9470" max="9470" width="17.140625" customWidth="1"/>
    <col min="9471" max="9471" width="11.28515625" customWidth="1"/>
    <col min="9472" max="9472" width="11.7109375" customWidth="1"/>
    <col min="9473" max="9473" width="11.28515625" customWidth="1"/>
    <col min="9474" max="9474" width="13.28515625" customWidth="1"/>
    <col min="9726" max="9726" width="17.140625" customWidth="1"/>
    <col min="9727" max="9727" width="11.28515625" customWidth="1"/>
    <col min="9728" max="9728" width="11.7109375" customWidth="1"/>
    <col min="9729" max="9729" width="11.28515625" customWidth="1"/>
    <col min="9730" max="9730" width="13.28515625" customWidth="1"/>
    <col min="9982" max="9982" width="17.140625" customWidth="1"/>
    <col min="9983" max="9983" width="11.28515625" customWidth="1"/>
    <col min="9984" max="9984" width="11.7109375" customWidth="1"/>
    <col min="9985" max="9985" width="11.28515625" customWidth="1"/>
    <col min="9986" max="9986" width="13.28515625" customWidth="1"/>
    <col min="10238" max="10238" width="17.140625" customWidth="1"/>
    <col min="10239" max="10239" width="11.28515625" customWidth="1"/>
    <col min="10240" max="10240" width="11.7109375" customWidth="1"/>
    <col min="10241" max="10241" width="11.28515625" customWidth="1"/>
    <col min="10242" max="10242" width="13.28515625" customWidth="1"/>
    <col min="10494" max="10494" width="17.140625" customWidth="1"/>
    <col min="10495" max="10495" width="11.28515625" customWidth="1"/>
    <col min="10496" max="10496" width="11.7109375" customWidth="1"/>
    <col min="10497" max="10497" width="11.28515625" customWidth="1"/>
    <col min="10498" max="10498" width="13.28515625" customWidth="1"/>
    <col min="10750" max="10750" width="17.140625" customWidth="1"/>
    <col min="10751" max="10751" width="11.28515625" customWidth="1"/>
    <col min="10752" max="10752" width="11.7109375" customWidth="1"/>
    <col min="10753" max="10753" width="11.28515625" customWidth="1"/>
    <col min="10754" max="10754" width="13.28515625" customWidth="1"/>
    <col min="11006" max="11006" width="17.140625" customWidth="1"/>
    <col min="11007" max="11007" width="11.28515625" customWidth="1"/>
    <col min="11008" max="11008" width="11.7109375" customWidth="1"/>
    <col min="11009" max="11009" width="11.28515625" customWidth="1"/>
    <col min="11010" max="11010" width="13.28515625" customWidth="1"/>
    <col min="11262" max="11262" width="17.140625" customWidth="1"/>
    <col min="11263" max="11263" width="11.28515625" customWidth="1"/>
    <col min="11264" max="11264" width="11.7109375" customWidth="1"/>
    <col min="11265" max="11265" width="11.28515625" customWidth="1"/>
    <col min="11266" max="11266" width="13.28515625" customWidth="1"/>
    <col min="11518" max="11518" width="17.140625" customWidth="1"/>
    <col min="11519" max="11519" width="11.28515625" customWidth="1"/>
    <col min="11520" max="11520" width="11.7109375" customWidth="1"/>
    <col min="11521" max="11521" width="11.28515625" customWidth="1"/>
    <col min="11522" max="11522" width="13.28515625" customWidth="1"/>
    <col min="11774" max="11774" width="17.140625" customWidth="1"/>
    <col min="11775" max="11775" width="11.28515625" customWidth="1"/>
    <col min="11776" max="11776" width="11.7109375" customWidth="1"/>
    <col min="11777" max="11777" width="11.28515625" customWidth="1"/>
    <col min="11778" max="11778" width="13.28515625" customWidth="1"/>
    <col min="12030" max="12030" width="17.140625" customWidth="1"/>
    <col min="12031" max="12031" width="11.28515625" customWidth="1"/>
    <col min="12032" max="12032" width="11.7109375" customWidth="1"/>
    <col min="12033" max="12033" width="11.28515625" customWidth="1"/>
    <col min="12034" max="12034" width="13.28515625" customWidth="1"/>
    <col min="12286" max="12286" width="17.140625" customWidth="1"/>
    <col min="12287" max="12287" width="11.28515625" customWidth="1"/>
    <col min="12288" max="12288" width="11.7109375" customWidth="1"/>
    <col min="12289" max="12289" width="11.28515625" customWidth="1"/>
    <col min="12290" max="12290" width="13.28515625" customWidth="1"/>
    <col min="12542" max="12542" width="17.140625" customWidth="1"/>
    <col min="12543" max="12543" width="11.28515625" customWidth="1"/>
    <col min="12544" max="12544" width="11.7109375" customWidth="1"/>
    <col min="12545" max="12545" width="11.28515625" customWidth="1"/>
    <col min="12546" max="12546" width="13.28515625" customWidth="1"/>
    <col min="12798" max="12798" width="17.140625" customWidth="1"/>
    <col min="12799" max="12799" width="11.28515625" customWidth="1"/>
    <col min="12800" max="12800" width="11.7109375" customWidth="1"/>
    <col min="12801" max="12801" width="11.28515625" customWidth="1"/>
    <col min="12802" max="12802" width="13.28515625" customWidth="1"/>
    <col min="13054" max="13054" width="17.140625" customWidth="1"/>
    <col min="13055" max="13055" width="11.28515625" customWidth="1"/>
    <col min="13056" max="13056" width="11.7109375" customWidth="1"/>
    <col min="13057" max="13057" width="11.28515625" customWidth="1"/>
    <col min="13058" max="13058" width="13.28515625" customWidth="1"/>
    <col min="13310" max="13310" width="17.140625" customWidth="1"/>
    <col min="13311" max="13311" width="11.28515625" customWidth="1"/>
    <col min="13312" max="13312" width="11.7109375" customWidth="1"/>
    <col min="13313" max="13313" width="11.28515625" customWidth="1"/>
    <col min="13314" max="13314" width="13.28515625" customWidth="1"/>
    <col min="13566" max="13566" width="17.140625" customWidth="1"/>
    <col min="13567" max="13567" width="11.28515625" customWidth="1"/>
    <col min="13568" max="13568" width="11.7109375" customWidth="1"/>
    <col min="13569" max="13569" width="11.28515625" customWidth="1"/>
    <col min="13570" max="13570" width="13.28515625" customWidth="1"/>
    <col min="13822" max="13822" width="17.140625" customWidth="1"/>
    <col min="13823" max="13823" width="11.28515625" customWidth="1"/>
    <col min="13824" max="13824" width="11.7109375" customWidth="1"/>
    <col min="13825" max="13825" width="11.28515625" customWidth="1"/>
    <col min="13826" max="13826" width="13.28515625" customWidth="1"/>
    <col min="14078" max="14078" width="17.140625" customWidth="1"/>
    <col min="14079" max="14079" width="11.28515625" customWidth="1"/>
    <col min="14080" max="14080" width="11.7109375" customWidth="1"/>
    <col min="14081" max="14081" width="11.28515625" customWidth="1"/>
    <col min="14082" max="14082" width="13.28515625" customWidth="1"/>
    <col min="14334" max="14334" width="17.140625" customWidth="1"/>
    <col min="14335" max="14335" width="11.28515625" customWidth="1"/>
    <col min="14336" max="14336" width="11.7109375" customWidth="1"/>
    <col min="14337" max="14337" width="11.28515625" customWidth="1"/>
    <col min="14338" max="14338" width="13.28515625" customWidth="1"/>
    <col min="14590" max="14590" width="17.140625" customWidth="1"/>
    <col min="14591" max="14591" width="11.28515625" customWidth="1"/>
    <col min="14592" max="14592" width="11.7109375" customWidth="1"/>
    <col min="14593" max="14593" width="11.28515625" customWidth="1"/>
    <col min="14594" max="14594" width="13.28515625" customWidth="1"/>
    <col min="14846" max="14846" width="17.140625" customWidth="1"/>
    <col min="14847" max="14847" width="11.28515625" customWidth="1"/>
    <col min="14848" max="14848" width="11.7109375" customWidth="1"/>
    <col min="14849" max="14849" width="11.28515625" customWidth="1"/>
    <col min="14850" max="14850" width="13.28515625" customWidth="1"/>
    <col min="15102" max="15102" width="17.140625" customWidth="1"/>
    <col min="15103" max="15103" width="11.28515625" customWidth="1"/>
    <col min="15104" max="15104" width="11.7109375" customWidth="1"/>
    <col min="15105" max="15105" width="11.28515625" customWidth="1"/>
    <col min="15106" max="15106" width="13.28515625" customWidth="1"/>
    <col min="15358" max="15358" width="17.140625" customWidth="1"/>
    <col min="15359" max="15359" width="11.28515625" customWidth="1"/>
    <col min="15360" max="15360" width="11.7109375" customWidth="1"/>
    <col min="15361" max="15361" width="11.28515625" customWidth="1"/>
    <col min="15362" max="15362" width="13.28515625" customWidth="1"/>
    <col min="15614" max="15614" width="17.140625" customWidth="1"/>
    <col min="15615" max="15615" width="11.28515625" customWidth="1"/>
    <col min="15616" max="15616" width="11.7109375" customWidth="1"/>
    <col min="15617" max="15617" width="11.28515625" customWidth="1"/>
    <col min="15618" max="15618" width="13.28515625" customWidth="1"/>
    <col min="15870" max="15870" width="17.140625" customWidth="1"/>
    <col min="15871" max="15871" width="11.28515625" customWidth="1"/>
    <col min="15872" max="15872" width="11.7109375" customWidth="1"/>
    <col min="15873" max="15873" width="11.28515625" customWidth="1"/>
    <col min="15874" max="15874" width="13.28515625" customWidth="1"/>
    <col min="16126" max="16126" width="17.140625" customWidth="1"/>
    <col min="16127" max="16127" width="11.28515625" customWidth="1"/>
    <col min="16128" max="16128" width="11.7109375" customWidth="1"/>
    <col min="16129" max="16129" width="11.28515625" customWidth="1"/>
    <col min="16130" max="16130" width="13.28515625" customWidth="1"/>
  </cols>
  <sheetData>
    <row r="1" spans="1:6" ht="15.75" thickBot="1" x14ac:dyDescent="0.3"/>
    <row r="2" spans="1:6" ht="15" customHeight="1" x14ac:dyDescent="0.25">
      <c r="A2" s="149" t="s">
        <v>380</v>
      </c>
      <c r="B2" s="150"/>
      <c r="C2" s="150"/>
      <c r="D2" s="150"/>
      <c r="E2" s="150"/>
      <c r="F2" s="151"/>
    </row>
    <row r="3" spans="1:6" ht="20.25" customHeight="1" thickBot="1" x14ac:dyDescent="0.3">
      <c r="A3" s="152"/>
      <c r="B3" s="153"/>
      <c r="C3" s="153"/>
      <c r="D3" s="153"/>
      <c r="E3" s="153"/>
      <c r="F3" s="154"/>
    </row>
    <row r="4" spans="1:6" x14ac:dyDescent="0.25">
      <c r="A4" s="156"/>
      <c r="B4" s="157"/>
      <c r="C4" s="157"/>
      <c r="D4" s="157"/>
      <c r="E4" s="158"/>
      <c r="F4" s="104" t="s">
        <v>326</v>
      </c>
    </row>
    <row r="5" spans="1:6" x14ac:dyDescent="0.25">
      <c r="A5" s="144" t="s">
        <v>333</v>
      </c>
      <c r="B5" s="145"/>
      <c r="C5" s="145"/>
      <c r="D5" s="145"/>
      <c r="E5" s="146"/>
      <c r="F5" s="105">
        <f>Preliminaries!I330</f>
        <v>0</v>
      </c>
    </row>
    <row r="6" spans="1:6" x14ac:dyDescent="0.25">
      <c r="A6" s="144"/>
      <c r="B6" s="145"/>
      <c r="C6" s="145"/>
      <c r="D6" s="145"/>
      <c r="E6" s="146"/>
      <c r="F6" s="105"/>
    </row>
    <row r="7" spans="1:6" x14ac:dyDescent="0.25">
      <c r="A7" s="144" t="s">
        <v>376</v>
      </c>
      <c r="B7" s="145"/>
      <c r="C7" s="145"/>
      <c r="D7" s="145"/>
      <c r="E7" s="146"/>
      <c r="F7" s="105">
        <f t="shared" ref="F7:F11" si="0">E7</f>
        <v>0</v>
      </c>
    </row>
    <row r="8" spans="1:6" x14ac:dyDescent="0.25">
      <c r="A8" s="144"/>
      <c r="B8" s="145"/>
      <c r="C8" s="145"/>
      <c r="D8" s="145"/>
      <c r="E8" s="146"/>
      <c r="F8" s="105"/>
    </row>
    <row r="9" spans="1:6" x14ac:dyDescent="0.25">
      <c r="A9" s="144" t="s">
        <v>388</v>
      </c>
      <c r="B9" s="145"/>
      <c r="C9" s="145"/>
      <c r="D9" s="145"/>
      <c r="E9" s="146"/>
      <c r="F9" s="105">
        <f>'Apartment '!I63*61</f>
        <v>0</v>
      </c>
    </row>
    <row r="10" spans="1:6" x14ac:dyDescent="0.25">
      <c r="A10" s="147"/>
      <c r="B10" s="148"/>
      <c r="C10" s="148"/>
      <c r="D10" s="148"/>
      <c r="E10" s="155"/>
      <c r="F10" s="105"/>
    </row>
    <row r="11" spans="1:6" x14ac:dyDescent="0.25">
      <c r="A11" s="144" t="s">
        <v>389</v>
      </c>
      <c r="B11" s="145"/>
      <c r="C11" s="145"/>
      <c r="D11" s="145"/>
      <c r="E11" s="146"/>
      <c r="F11" s="105">
        <f>'Apartment '!I63*21</f>
        <v>0</v>
      </c>
    </row>
    <row r="12" spans="1:6" x14ac:dyDescent="0.25">
      <c r="A12" s="141"/>
      <c r="B12" s="142"/>
      <c r="C12" s="142"/>
      <c r="D12" s="142"/>
      <c r="E12" s="143"/>
      <c r="F12" s="105"/>
    </row>
    <row r="13" spans="1:6" x14ac:dyDescent="0.25">
      <c r="A13" s="144" t="s">
        <v>327</v>
      </c>
      <c r="B13" s="145"/>
      <c r="C13" s="145"/>
      <c r="D13" s="145"/>
      <c r="E13" s="146"/>
      <c r="F13" s="107">
        <f>SUM(F5:F12)</f>
        <v>0</v>
      </c>
    </row>
    <row r="14" spans="1:6" x14ac:dyDescent="0.25">
      <c r="A14" s="147"/>
      <c r="B14" s="148"/>
      <c r="C14" s="148"/>
      <c r="D14" s="148"/>
      <c r="E14" s="148"/>
      <c r="F14" s="105"/>
    </row>
    <row r="15" spans="1:6" x14ac:dyDescent="0.25">
      <c r="A15" s="144" t="s">
        <v>328</v>
      </c>
      <c r="B15" s="145"/>
      <c r="C15" s="145"/>
      <c r="D15" s="145"/>
      <c r="E15" s="145"/>
      <c r="F15" s="106">
        <f>F13/100*13.5</f>
        <v>0</v>
      </c>
    </row>
    <row r="16" spans="1:6" x14ac:dyDescent="0.25">
      <c r="A16" s="147"/>
      <c r="B16" s="148"/>
      <c r="C16" s="148"/>
      <c r="D16" s="148"/>
      <c r="E16" s="148"/>
      <c r="F16" s="105"/>
    </row>
    <row r="17" spans="1:6" x14ac:dyDescent="0.25">
      <c r="A17" s="144" t="s">
        <v>326</v>
      </c>
      <c r="B17" s="145"/>
      <c r="C17" s="145"/>
      <c r="D17" s="145"/>
      <c r="E17" s="145"/>
      <c r="F17" s="107">
        <f>SUM(F13:F15)</f>
        <v>0</v>
      </c>
    </row>
  </sheetData>
  <mergeCells count="15">
    <mergeCell ref="A12:E12"/>
    <mergeCell ref="A9:E9"/>
    <mergeCell ref="A16:E16"/>
    <mergeCell ref="A17:E17"/>
    <mergeCell ref="A2:F3"/>
    <mergeCell ref="A15:E15"/>
    <mergeCell ref="A14:E14"/>
    <mergeCell ref="A13:E13"/>
    <mergeCell ref="A10:E10"/>
    <mergeCell ref="A11:E11"/>
    <mergeCell ref="A4:E4"/>
    <mergeCell ref="A5:E5"/>
    <mergeCell ref="A6:E6"/>
    <mergeCell ref="A7:E7"/>
    <mergeCell ref="A8:E8"/>
  </mergeCells>
  <phoneticPr fontId="14" type="noConversion"/>
  <pageMargins left="0.70866141732283472" right="0.70866141732283472" top="1.3385826771653544" bottom="0.74803149606299213" header="0.31496062992125984" footer="0.31496062992125984"/>
  <pageSetup paperSize="9" scale="92" fitToHeight="0" orientation="portrait" r:id="rId1"/>
  <headerFooter>
    <oddHeader>&amp;LFire Compliance Works&amp;R&amp;G</oddHeader>
    <oddFooter>&amp;L
&amp;RJune 2026</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5B119D8F85E048B5FA5E0300103737" ma:contentTypeVersion="13" ma:contentTypeDescription="Create a new document." ma:contentTypeScope="" ma:versionID="44673be84debdaf3e923c99297dc192a">
  <xsd:schema xmlns:xsd="http://www.w3.org/2001/XMLSchema" xmlns:xs="http://www.w3.org/2001/XMLSchema" xmlns:p="http://schemas.microsoft.com/office/2006/metadata/properties" xmlns:ns3="9a36d568-0078-4154-bb5d-d59db7ace0e1" targetNamespace="http://schemas.microsoft.com/office/2006/metadata/properties" ma:root="true" ma:fieldsID="7cf4606ef2c6b57d8d001f93f5aaa50c" ns3:_="">
    <xsd:import namespace="9a36d568-0078-4154-bb5d-d59db7ace0e1"/>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SystemTag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6d568-0078-4154-bb5d-d59db7ace0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a36d568-0078-4154-bb5d-d59db7ace0e1" xsi:nil="true"/>
  </documentManagement>
</p:properties>
</file>

<file path=customXml/itemProps1.xml><?xml version="1.0" encoding="utf-8"?>
<ds:datastoreItem xmlns:ds="http://schemas.openxmlformats.org/officeDocument/2006/customXml" ds:itemID="{FBEC96CB-9D51-4574-8E06-0CECF5A3A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36d568-0078-4154-bb5d-d59db7ace0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D0D56A-B873-41F9-8E58-6F29277206F4}">
  <ds:schemaRefs>
    <ds:schemaRef ds:uri="http://schemas.microsoft.com/sharepoint/v3/contenttype/forms"/>
  </ds:schemaRefs>
</ds:datastoreItem>
</file>

<file path=customXml/itemProps3.xml><?xml version="1.0" encoding="utf-8"?>
<ds:datastoreItem xmlns:ds="http://schemas.openxmlformats.org/officeDocument/2006/customXml" ds:itemID="{B4F1DE09-E4B7-40B2-8306-341EF1278506}">
  <ds:schemaRefs>
    <ds:schemaRef ds:uri="http://purl.org/dc/elements/1.1/"/>
    <ds:schemaRef ds:uri="http://schemas.microsoft.com/office/2006/documentManagement/types"/>
    <ds:schemaRef ds:uri="http://purl.org/dc/terms/"/>
    <ds:schemaRef ds:uri="9a36d568-0078-4154-bb5d-d59db7ace0e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Preliminaries</vt:lpstr>
      <vt:lpstr>Apartment </vt:lpstr>
      <vt:lpstr>Collection</vt:lpstr>
      <vt:lpstr>'Apartment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Shane</dc:creator>
  <cp:lastModifiedBy>Niall Cummins</cp:lastModifiedBy>
  <cp:lastPrinted>2026-03-04T14:14:50Z</cp:lastPrinted>
  <dcterms:created xsi:type="dcterms:W3CDTF">2020-08-13T13:25:39Z</dcterms:created>
  <dcterms:modified xsi:type="dcterms:W3CDTF">2026-07-21T10:36:19Z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0x010100185B119D8F85E048B5FA5E0300103737</vt:lpwstr>
  </property>
</Properties>
</file>