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ndering\Tenders 2026\Tender Ref 3060 - Non-Healthcare Waste Management\Published\"/>
    </mc:Choice>
  </mc:AlternateContent>
  <bookViews>
    <workbookView xWindow="0" yWindow="0" windowWidth="28800" windowHeight="12435"/>
  </bookViews>
  <sheets>
    <sheet name="Appendix 3" sheetId="5" r:id="rId1"/>
  </sheets>
  <calcPr calcId="152511"/>
</workbook>
</file>

<file path=xl/calcChain.xml><?xml version="1.0" encoding="utf-8"?>
<calcChain xmlns="http://schemas.openxmlformats.org/spreadsheetml/2006/main">
  <c r="K45" i="5" l="1"/>
  <c r="J55" i="5"/>
  <c r="I18" i="5" l="1"/>
  <c r="K18" i="5" s="1"/>
  <c r="I19" i="5"/>
  <c r="K19" i="5" s="1"/>
  <c r="I20" i="5"/>
  <c r="K20" i="5" s="1"/>
  <c r="I21" i="5"/>
  <c r="K21" i="5" s="1"/>
  <c r="I22" i="5"/>
  <c r="K22" i="5" s="1"/>
  <c r="J53" i="5" l="1"/>
  <c r="I29" i="5"/>
  <c r="K29" i="5" s="1"/>
  <c r="I30" i="5"/>
  <c r="K30" i="5" s="1"/>
  <c r="I31" i="5"/>
  <c r="K31" i="5" s="1"/>
  <c r="I32" i="5"/>
  <c r="K32" i="5" s="1"/>
  <c r="I33" i="5"/>
  <c r="K33" i="5" s="1"/>
  <c r="I34" i="5"/>
  <c r="K34" i="5" s="1"/>
  <c r="I35" i="5"/>
  <c r="K35" i="5" s="1"/>
  <c r="I36" i="5"/>
  <c r="K36" i="5" s="1"/>
  <c r="I37" i="5"/>
  <c r="K37" i="5" s="1"/>
  <c r="I38" i="5"/>
  <c r="K38" i="5" s="1"/>
  <c r="I40" i="5"/>
  <c r="K40" i="5" s="1"/>
  <c r="I41" i="5"/>
  <c r="K41" i="5" s="1"/>
  <c r="I42" i="5"/>
  <c r="K42" i="5" s="1"/>
  <c r="I44" i="5"/>
  <c r="I46" i="5"/>
  <c r="K46" i="5" s="1"/>
  <c r="I28" i="5"/>
  <c r="K28" i="5" s="1"/>
  <c r="I24" i="5"/>
  <c r="K24" i="5" s="1"/>
  <c r="I25" i="5"/>
  <c r="K25" i="5" s="1"/>
  <c r="I26" i="5"/>
  <c r="K26" i="5" s="1"/>
  <c r="I27" i="5"/>
  <c r="K27" i="5" s="1"/>
  <c r="I23" i="5"/>
  <c r="K23" i="5" s="1"/>
  <c r="I14" i="5"/>
  <c r="K14" i="5" s="1"/>
  <c r="I15" i="5"/>
  <c r="K15" i="5" s="1"/>
  <c r="I16" i="5"/>
  <c r="K16" i="5" s="1"/>
  <c r="I17" i="5"/>
  <c r="K17" i="5" s="1"/>
  <c r="I13" i="5"/>
  <c r="K13" i="5" s="1"/>
  <c r="I11" i="5"/>
  <c r="K11" i="5" s="1"/>
  <c r="I9" i="5"/>
  <c r="K9" i="5" s="1"/>
  <c r="I7" i="5"/>
  <c r="K7" i="5" s="1"/>
  <c r="I10" i="5"/>
  <c r="K10" i="5" s="1"/>
  <c r="J54" i="5"/>
  <c r="J52" i="5"/>
  <c r="J51" i="5"/>
  <c r="J50" i="5"/>
  <c r="I12" i="5"/>
  <c r="K12" i="5" s="1"/>
  <c r="I8" i="5"/>
  <c r="K8" i="5" s="1"/>
  <c r="I6" i="5"/>
  <c r="K6" i="5" s="1"/>
  <c r="J56" i="5" l="1"/>
  <c r="K47" i="5"/>
</calcChain>
</file>

<file path=xl/sharedStrings.xml><?xml version="1.0" encoding="utf-8"?>
<sst xmlns="http://schemas.openxmlformats.org/spreadsheetml/2006/main" count="199" uniqueCount="114">
  <si>
    <t>PART A - HEALTHCARE NON-RISK WASTE</t>
  </si>
  <si>
    <t>REF</t>
  </si>
  <si>
    <t xml:space="preserve">ITEM </t>
  </si>
  <si>
    <t>UNIT OF MEASURE</t>
  </si>
  <si>
    <t xml:space="preserve">UNIT PRICE </t>
  </si>
  <si>
    <t>RECOVERY VALUE</t>
  </si>
  <si>
    <t>SUBTOTAL PER ANNUM</t>
  </si>
  <si>
    <t>SEGREGATED RECYLABLE MATERIALS</t>
  </si>
  <si>
    <t xml:space="preserve">RENTAL PERIOD </t>
  </si>
  <si>
    <t>UNIT COST (PER MONTH)</t>
  </si>
  <si>
    <t>APPENDIX 3_PRICING SCHEDULE - THE PROVISION OF A NON HEALTHCARE WASTE MANAGEMENT SERVICE</t>
  </si>
  <si>
    <t>PART B - RENTAL OF EQUIPMENT</t>
  </si>
  <si>
    <t>European Waste Codes</t>
  </si>
  <si>
    <t xml:space="preserve">
NET COST PER TONNE or LIFT</t>
  </si>
  <si>
    <t>Confirm if provided Free of Charge</t>
  </si>
  <si>
    <t>NOTIONAL ANNUAL ULTIMATE COST FOR EVALUATION PURPOSES, the sum of Part A and Part B above (to be carried forward to Appendix 2 Form of Tender)</t>
  </si>
  <si>
    <t xml:space="preserve">DRY MIXED RECYCABLE WASTE MATERIAL </t>
  </si>
  <si>
    <t>MIXED MUNICIPAL WASTE</t>
  </si>
  <si>
    <t>MIXED MUNICIPAL WASTE - LIFT</t>
  </si>
  <si>
    <t xml:space="preserve">BULKY MIXED MUNICIPAL WASTE - 6 CUBIC YARD SKIP - LIFT </t>
  </si>
  <si>
    <t xml:space="preserve">BULKY MIXED MUNICIPAL WASTE - 14 CUBIC YARD SKIP - LIFT </t>
  </si>
  <si>
    <t xml:space="preserve">BULKY MIXED MUNICIPAL WASTE - 20 CUBIC YARD SKIP - LIFT </t>
  </si>
  <si>
    <t xml:space="preserve">BULKY MIXED MUNICIPAL WASTE - 35 CUBIC YARD SKIP - LIFT </t>
  </si>
  <si>
    <r>
      <rPr>
        <sz val="11"/>
        <color theme="1"/>
        <rFont val="Calibri"/>
        <family val="2"/>
        <scheme val="minor"/>
      </rPr>
      <t>BULKY MIXED MUNICIPAL WASTE</t>
    </r>
    <r>
      <rPr>
        <b/>
        <sz val="12"/>
        <color theme="1"/>
        <rFont val="Calibri"/>
        <family val="2"/>
        <scheme val="minor"/>
      </rPr>
      <t xml:space="preserve">
</t>
    </r>
    <r>
      <rPr>
        <i/>
        <sz val="10"/>
        <color theme="1"/>
        <rFont val="Calibri"/>
        <family val="2"/>
        <scheme val="minor"/>
      </rPr>
      <t xml:space="preserve"> - MIXED C &amp; D WASTE (BUILDING MAINTENANCE, TIMBER, SCRAP METAL, ETC.) - 6 CUBIC YARD SKIP EXCHANGE X 1 EXCHANGE/DISPOSAL 
 - MIXED C &amp; D WASTE (BUILDING MAINTENANCE, TIMBER, SCRAP METAL, ETC.) - 14 CUBIC YARD SKIP EXCHANGE X 1 EXCHANGE/DISPOSAL 
 - MIXED C &amp; D WASTE (BUILDING MAINTENANCE, TIMBER, SCRAP METAL, ETC.) - 20 CUBIC YARD ROLL ON ROLL OFF SKIP   EXCHANGE/DISPOSAL 
 - MIXED C &amp; D WASTE (BUILDING MAINTENANCE, TIMBER, SCRAP METAL, ETC.)- 35 CUBIC YARD ROLL ON ROLL OFF SKIP EXCHANGE/DISPOSAL</t>
    </r>
  </si>
  <si>
    <r>
      <rPr>
        <sz val="11"/>
        <color theme="1"/>
        <rFont val="Calibri"/>
        <family val="2"/>
        <scheme val="minor"/>
      </rPr>
      <t>NON-INFECTIOUS HEALTHCARE WASTE</t>
    </r>
    <r>
      <rPr>
        <b/>
        <i/>
        <sz val="12"/>
        <color theme="1"/>
        <rFont val="Calibri"/>
        <family val="2"/>
        <scheme val="minor"/>
      </rPr>
      <t xml:space="preserve">
 </t>
    </r>
    <r>
      <rPr>
        <i/>
        <sz val="10"/>
        <color theme="1"/>
        <rFont val="Calibri"/>
        <family val="2"/>
        <scheme val="minor"/>
      </rPr>
      <t>- NON-RECYCLABLE WASTE MATERIAL, DISPOSAL TO LANDFILL - FROM WHEELIE BIN X 1 TONNE
 - NON-RECYCLABLE WASTE MATERIAL, DISPOSAL TO LANDFILL - FROM COMPACTOR X 1 TONNE</t>
    </r>
  </si>
  <si>
    <r>
      <rPr>
        <sz val="11"/>
        <color theme="1"/>
        <rFont val="Calibri"/>
        <family val="2"/>
        <scheme val="minor"/>
      </rPr>
      <t xml:space="preserve">NON-INFECTIOUS HEALTHCARE WASTE - LIFT </t>
    </r>
    <r>
      <rPr>
        <b/>
        <sz val="12"/>
        <color theme="1"/>
        <rFont val="Calibri"/>
        <family val="2"/>
        <scheme val="minor"/>
      </rPr>
      <t xml:space="preserve">
</t>
    </r>
    <r>
      <rPr>
        <b/>
        <i/>
        <sz val="10"/>
        <color theme="1"/>
        <rFont val="Calibri"/>
        <family val="2"/>
        <scheme val="minor"/>
      </rPr>
      <t xml:space="preserve"> </t>
    </r>
    <r>
      <rPr>
        <i/>
        <sz val="10"/>
        <color theme="1"/>
        <rFont val="Calibri"/>
        <family val="2"/>
        <scheme val="minor"/>
      </rPr>
      <t>- NON-RECYCLABLE WASTE MATERIAL - COMPACTOR, SERVICE LIFT X 1 LIFT 
 - NON-RECYCLABLE WASTE MATERIAL - WHEELIE BIN, 1100 LITRE, SERVICE LIFT X 1 LIFT</t>
    </r>
  </si>
  <si>
    <r>
      <rPr>
        <sz val="11"/>
        <color theme="1"/>
        <rFont val="Calibri"/>
        <family val="2"/>
        <scheme val="minor"/>
      </rPr>
      <t xml:space="preserve">WOOD PACKAGING IE PALLETS </t>
    </r>
    <r>
      <rPr>
        <i/>
        <sz val="10"/>
        <color theme="1"/>
        <rFont val="Calibri"/>
        <family val="2"/>
        <scheme val="minor"/>
      </rPr>
      <t xml:space="preserve">
 - TIMBER ONLY - 6 CUBIC YARD SKIP EXCHANGE X 1 EXCHANGE/DISPOSAL 
 - TIMBER ONLY - 14 CUBIC YARD SKIP EXCHANGE X 1 EXCHANGE/ DISPOSAL 
 - TIMBER ONLY - 20 CUBIC YARD ROLL ON ROLL OFF SKIP EXCHANGE X 1 EXCHANGE/DISPOSAL 
 - TIMBER ONLY - 35 CUBIC YARD ROLL ON ROLL OFF SKIP EXCHANGE X 1 EXCHANGE/DISPOSAL</t>
    </r>
  </si>
  <si>
    <t>TIMBER ONLY - 6 CUBIC YARD SKIP - LIFT</t>
  </si>
  <si>
    <t xml:space="preserve">TIMBER ONLY - 14 CUBIC YARD SKIP - LIFT </t>
  </si>
  <si>
    <t>TIMBER ONLY - 20 CUBIC YARD ROLL ON ROLL OFF SKIP - LIFT</t>
  </si>
  <si>
    <t>TIMBER ONLY - 35 CUBIC YARD ROLL ON ROLL OFF SKIP - LIFT</t>
  </si>
  <si>
    <r>
      <rPr>
        <sz val="11"/>
        <color theme="1"/>
        <rFont val="Calibri"/>
        <family val="2"/>
        <scheme val="minor"/>
      </rPr>
      <t xml:space="preserve">METAL MIXED FERROUS E.G STEEL </t>
    </r>
    <r>
      <rPr>
        <b/>
        <sz val="12"/>
        <color theme="1"/>
        <rFont val="Calibri"/>
        <family val="2"/>
        <scheme val="minor"/>
      </rPr>
      <t xml:space="preserve">
</t>
    </r>
    <r>
      <rPr>
        <sz val="12"/>
        <color theme="1"/>
        <rFont val="Calibri"/>
        <family val="2"/>
        <scheme val="minor"/>
      </rPr>
      <t xml:space="preserve"> - </t>
    </r>
    <r>
      <rPr>
        <i/>
        <sz val="10"/>
        <color theme="1"/>
        <rFont val="Calibri"/>
        <family val="2"/>
        <scheme val="minor"/>
      </rPr>
      <t xml:space="preserve">METAL ONLY - 6 CUBIC YARD SKIP EXCHANGE X 1 EXCHANGE/DISPOSAL 
 - METAL - 14 CUBIC YARD SKIP EXCHANGE X 1 EXCHANGE/DISPOSAL 
 - METAL - 20 CUBIC YARD ROLL ON ROLL OFF SKIP EXCHANGE X 1 EXCHANGE/DISPOSAL 
 - METAL - 35 CUBIC YARD ROLL ON ROLL OFF SKIP EXCHANGE X 1 EXCHANG/DISPOSAL </t>
    </r>
  </si>
  <si>
    <r>
      <rPr>
        <sz val="11"/>
        <color theme="1"/>
        <rFont val="Calibri"/>
        <family val="2"/>
        <scheme val="minor"/>
      </rPr>
      <t xml:space="preserve">DRY MIXED RECYCABLE WASTE MATERIAL - LIFT </t>
    </r>
    <r>
      <rPr>
        <b/>
        <sz val="12"/>
        <color theme="1"/>
        <rFont val="Calibri"/>
        <family val="2"/>
        <scheme val="minor"/>
      </rPr>
      <t xml:space="preserve">
</t>
    </r>
    <r>
      <rPr>
        <sz val="12"/>
        <color theme="1"/>
        <rFont val="Calibri"/>
        <family val="2"/>
        <scheme val="minor"/>
      </rPr>
      <t xml:space="preserve"> - </t>
    </r>
    <r>
      <rPr>
        <sz val="10"/>
        <color theme="1"/>
        <rFont val="Calibri"/>
        <family val="2"/>
        <scheme val="minor"/>
      </rPr>
      <t xml:space="preserve">DRY MIXED RECYCLABLE WASTE MATERIAL - COMPACTOR, SERVICE LIFT X 1 LIFT 
 - DRY MIXED RECYCLABLE WASTE MATERIAL - WHEELIE BIN, 1100 LITRE, SERVICE LIFT X 1 LIFT </t>
    </r>
  </si>
  <si>
    <t xml:space="preserve">METAL ONLY - 6 CUBIC YARD SKIP - LIFT </t>
  </si>
  <si>
    <t>METAL - 14 CUBIC YARD SKIP - LIFT</t>
  </si>
  <si>
    <t>METAL - 20 CUBIC YARD ROLL ON ROLL OFF SKIP - LIFT</t>
  </si>
  <si>
    <t xml:space="preserve">METAL - 35 CUBIC YARD ROLL ON ROLL OFF SKIP - LIFT </t>
  </si>
  <si>
    <r>
      <rPr>
        <sz val="11"/>
        <color theme="1"/>
        <rFont val="Calibri"/>
        <family val="2"/>
        <scheme val="minor"/>
      </rPr>
      <t xml:space="preserve">ORGANIC COMPOSTABLE WASTE - DISPOSAL  </t>
    </r>
    <r>
      <rPr>
        <sz val="12"/>
        <color theme="1"/>
        <rFont val="Calibri"/>
        <family val="2"/>
        <scheme val="minor"/>
      </rPr>
      <t xml:space="preserve">
 - </t>
    </r>
    <r>
      <rPr>
        <i/>
        <sz val="10"/>
        <color theme="1"/>
        <rFont val="Calibri"/>
        <family val="2"/>
        <scheme val="minor"/>
      </rPr>
      <t xml:space="preserve">ORGANIC COMPOSTABLE WASTE - 120 LITRE BIN 
 - ORGANIC COMPOSTABLE WASTE - 240 LITRE BIN </t>
    </r>
  </si>
  <si>
    <t xml:space="preserve">ORGANIC COMPOSTABLE WASTE - LIFT </t>
  </si>
  <si>
    <t xml:space="preserve">CARDBOARD PACKAGING - COMPACTED </t>
  </si>
  <si>
    <t xml:space="preserve">CARDBOARD PACKAGING - SERVICE LIFT </t>
  </si>
  <si>
    <t>WEEE WASTE - WASTE ELECTRICAL AND ELECTRONIC EQUIPMENT AND WASTE - DISPOSAL</t>
  </si>
  <si>
    <t>WEEE WASTE - WASTE ELECTRICAL AND ELECTRONIC EQUIPMENT AND WASTE - COLLECTION</t>
  </si>
  <si>
    <t xml:space="preserve">FLUORESCENT TUBES - DISPOSAL </t>
  </si>
  <si>
    <t xml:space="preserve">FLUORESCENT TUBES - COLLECTION </t>
  </si>
  <si>
    <t xml:space="preserve">BATTERIES - DISPOSAL </t>
  </si>
  <si>
    <t>BATTERIES - COLLECTION</t>
  </si>
  <si>
    <t xml:space="preserve">GLASS - DISPOSAL </t>
  </si>
  <si>
    <t xml:space="preserve">GLASS - COLLECTION  </t>
  </si>
  <si>
    <t xml:space="preserve">SPECIALISTED ITEMS - AD-HOC </t>
  </si>
  <si>
    <t>COOKING / VEGETABLE OIL WASTE</t>
  </si>
  <si>
    <t xml:space="preserve"> PAINTS OILS AND LUBRICANT </t>
  </si>
  <si>
    <t xml:space="preserve">GAS CYLINDER (SMALL NON-MEDICAL) </t>
  </si>
  <si>
    <t xml:space="preserve">POLYSTYRENE, LOOSE, COLLECTION AND DISPOSAL </t>
  </si>
  <si>
    <t xml:space="preserve">CONFIDENTIAL WASTE </t>
  </si>
  <si>
    <t xml:space="preserve">CONFIDENTIAL WASTE SHREDDING </t>
  </si>
  <si>
    <t>1 TONNE</t>
  </si>
  <si>
    <t>MONTHLY</t>
  </si>
  <si>
    <t>NON-RECYCLABLE WASTE MATERIAL - COMPACTOR, RENTAL</t>
  </si>
  <si>
    <t>DRY MIXED RECYCLABLE WASTE MATERIAL, COMPACTOR, RENTAL</t>
  </si>
  <si>
    <t>CARDBOARD PACKAGING - COMPACTOR, RENTAL</t>
  </si>
  <si>
    <t>CONFIDENTIAL WASTE BINS (BEAUMONT AND ST. JOSEPH'S X 220 BINS)</t>
  </si>
  <si>
    <t>1 LIFT</t>
  </si>
  <si>
    <t>LIFT</t>
  </si>
  <si>
    <t>1 COLLECTION</t>
  </si>
  <si>
    <t>1 COFFIN</t>
  </si>
  <si>
    <t>1 KG</t>
  </si>
  <si>
    <t>TONNE</t>
  </si>
  <si>
    <t>SUBTOTAL</t>
  </si>
  <si>
    <t>(YES / NO)</t>
  </si>
  <si>
    <t>1.A</t>
  </si>
  <si>
    <t>1.B</t>
  </si>
  <si>
    <t>2.A</t>
  </si>
  <si>
    <t>2.B</t>
  </si>
  <si>
    <t>3.A</t>
  </si>
  <si>
    <t>3.B</t>
  </si>
  <si>
    <t>4.A</t>
  </si>
  <si>
    <t>4.B</t>
  </si>
  <si>
    <t>4.C</t>
  </si>
  <si>
    <t>4.D</t>
  </si>
  <si>
    <t>4.E</t>
  </si>
  <si>
    <t>5.A</t>
  </si>
  <si>
    <t>5.B</t>
  </si>
  <si>
    <t>5.C</t>
  </si>
  <si>
    <t>5.D</t>
  </si>
  <si>
    <t>5.E</t>
  </si>
  <si>
    <t>6.A</t>
  </si>
  <si>
    <t>6.B</t>
  </si>
  <si>
    <t>6.C</t>
  </si>
  <si>
    <t>6.D</t>
  </si>
  <si>
    <t>6.E</t>
  </si>
  <si>
    <t>7.A</t>
  </si>
  <si>
    <t>7.B</t>
  </si>
  <si>
    <t>8.A</t>
  </si>
  <si>
    <t>8.B</t>
  </si>
  <si>
    <t>9.A</t>
  </si>
  <si>
    <t>9.B</t>
  </si>
  <si>
    <t>10.A</t>
  </si>
  <si>
    <t>10.B</t>
  </si>
  <si>
    <t>11.A</t>
  </si>
  <si>
    <t>11.B</t>
  </si>
  <si>
    <t>12.A</t>
  </si>
  <si>
    <t>12.B</t>
  </si>
  <si>
    <t>13.A</t>
  </si>
  <si>
    <t>13.B</t>
  </si>
  <si>
    <t>13.C</t>
  </si>
  <si>
    <t>14.A</t>
  </si>
  <si>
    <t>NOTIONAL  QUANTITY OF TONNES / LIFTS PER ANNUM 2025</t>
  </si>
  <si>
    <t>1 Tonne</t>
  </si>
  <si>
    <t>(YES/NO)</t>
  </si>
  <si>
    <t>Per Bag</t>
  </si>
  <si>
    <t>TRANSPORT SKIPS X  50 SKIPS</t>
  </si>
  <si>
    <t>FOOD GRADE SKIP (FOR COLLECTION OF WASTE FOOD IN KITCHENS X 30)</t>
  </si>
  <si>
    <r>
      <rPr>
        <b/>
        <sz val="10.5"/>
        <color theme="1"/>
        <rFont val="Calibri"/>
        <family val="2"/>
        <scheme val="minor"/>
      </rPr>
      <t xml:space="preserve">INSTRUCTIONS FOR COMPLETION </t>
    </r>
    <r>
      <rPr>
        <sz val="10.5"/>
        <color theme="1"/>
        <rFont val="Calibri"/>
        <family val="2"/>
        <scheme val="minor"/>
      </rPr>
      <t xml:space="preserve">
1) This Pricing Schedule must be completed in full and submitted, in soft copy format, with tender submissions. In the event that any field requiring completion is left blank, the tender submission in question will be eliminated from consideration. 
2) Only those cells highlighted in yellow require completion.
3) Any amendment to the structure, format or layout of this document, any qualification of financial offers or any failure to complete a field where completion is required may result in the elimination of the tender in question as an inadmissible submission. The purpose of this document is to provide a single ultimate cost figure that will be used to evaluate financial proposals on a strictly like-for-like basis. Consequently, any statement or insertion likely to frustrate this intention will not be entertained. The proposal of options or counter offers is prohibited. In the event that clarification is required regarding any aspect of this financial model, it is incumbent upon tenderers to raise this matter with the Contracting Authority in advance of submitting a tender. 
4) All prices are to be submitted exclusive of VAT.
5)</t>
    </r>
    <r>
      <rPr>
        <b/>
        <sz val="10.5"/>
        <color theme="1"/>
        <rFont val="Calibri"/>
        <family val="2"/>
        <scheme val="minor"/>
      </rPr>
      <t xml:space="preserve"> Tendered prices must include any additional charges which may be incurred for the removal and transport of skips/compactors/containers to and from the Contracting Authority, any government charges, landfill levys or county council gate fees that may be applicable. No additional costs beyond the tendered unit cost will be payable under this framework agreement.   </t>
    </r>
    <r>
      <rPr>
        <sz val="10.5"/>
        <color theme="1"/>
        <rFont val="Calibri"/>
        <family val="2"/>
        <scheme val="minor"/>
      </rPr>
      <t xml:space="preserve">
6) Tenderers are required to enter a figure where valuable waste types are being processed and there may be an associated recovery value (e.g. precious metals, high grade paper, cardboard, scrap metals). This figure will be utilised to calculate the Notional Ultimate Cost in accordance with the formulae detailed in this Pricing Schedule. 
7) Only one price per item specified may be inserted.
8) The notional annual quantities listed are being employed for evaluation purposes only. </t>
    </r>
    <r>
      <rPr>
        <b/>
        <u/>
        <sz val="10.5"/>
        <color theme="1"/>
        <rFont val="Calibri"/>
        <family val="2"/>
        <scheme val="minor"/>
      </rPr>
      <t>While they are based upon annual total</t>
    </r>
    <r>
      <rPr>
        <b/>
        <u/>
        <sz val="10.5"/>
        <rFont val="Calibri"/>
        <family val="2"/>
        <scheme val="minor"/>
      </rPr>
      <t xml:space="preserve"> 2025</t>
    </r>
    <r>
      <rPr>
        <b/>
        <u/>
        <sz val="10.5"/>
        <color rgb="FFFF0000"/>
        <rFont val="Calibri"/>
        <family val="2"/>
        <scheme val="minor"/>
      </rPr>
      <t xml:space="preserve"> </t>
    </r>
    <r>
      <rPr>
        <b/>
        <u/>
        <sz val="10.5"/>
        <color theme="1"/>
        <rFont val="Calibri"/>
        <family val="2"/>
        <scheme val="minor"/>
      </rPr>
      <t xml:space="preserve">figures, no guarantee is offered, nor should any such guarantee be inferred, regarding the volume of business that will be conducted under this framework agreement.   
</t>
    </r>
    <r>
      <rPr>
        <sz val="10.5"/>
        <color theme="1"/>
        <rFont val="Calibri"/>
        <family val="2"/>
        <scheme val="minor"/>
      </rPr>
      <t xml:space="preserve">9)  The Hospital has provided, for Tenderers information, types of wheelie bin/skips etc which are currently used by waste category.  Tenderers should also reference Appendix 6 Bin types and quantities.  
</t>
    </r>
    <r>
      <rPr>
        <u/>
        <sz val="10.5"/>
        <rFont val="Calibri"/>
        <family val="2"/>
        <scheme val="minor"/>
      </rPr>
      <t>10) Where skip/lift is provided Free of Charge (i.e. supply of food grade skips), Tenderers should enter a unit value of €0.00 and confirm in the comment box</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</si>
</sst>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0.0"/>
    <numFmt numFmtId="165" formatCode="&quot;€&quot;#,##0.00"/>
  </numFmts>
  <fonts count="19" x14ac:knownFonts="1">
    <font>
      <sz val="11"/>
      <color theme="1"/>
      <name val="Calibri"/>
      <family val="2"/>
      <scheme val="minor"/>
    </font>
    <font>
      <b/>
      <sz val="11"/>
      <color theme="1"/>
      <name val="Calibri"/>
      <family val="2"/>
      <scheme val="minor"/>
    </font>
    <font>
      <sz val="9"/>
      <color theme="1"/>
      <name val="Calibri"/>
      <family val="2"/>
      <scheme val="minor"/>
    </font>
    <font>
      <sz val="10.5"/>
      <color theme="1"/>
      <name val="Calibri"/>
      <family val="2"/>
      <scheme val="minor"/>
    </font>
    <font>
      <b/>
      <sz val="10.5"/>
      <color theme="1"/>
      <name val="Calibri"/>
      <family val="2"/>
      <scheme val="minor"/>
    </font>
    <font>
      <b/>
      <u/>
      <sz val="10.5"/>
      <color theme="1"/>
      <name val="Calibri"/>
      <family val="2"/>
      <scheme val="minor"/>
    </font>
    <font>
      <b/>
      <sz val="9"/>
      <color theme="1"/>
      <name val="Calibri"/>
      <family val="2"/>
      <scheme val="minor"/>
    </font>
    <font>
      <b/>
      <sz val="12"/>
      <color theme="1"/>
      <name val="Calibri"/>
      <family val="2"/>
      <scheme val="minor"/>
    </font>
    <font>
      <b/>
      <sz val="11"/>
      <color theme="0"/>
      <name val="Calibri"/>
      <family val="2"/>
      <scheme val="minor"/>
    </font>
    <font>
      <sz val="10"/>
      <color theme="1"/>
      <name val="Calibri"/>
      <family val="2"/>
      <scheme val="minor"/>
    </font>
    <font>
      <sz val="12"/>
      <color theme="1"/>
      <name val="Calibri"/>
      <family val="2"/>
      <scheme val="minor"/>
    </font>
    <font>
      <b/>
      <sz val="10"/>
      <color theme="1"/>
      <name val="Calibri"/>
      <family val="2"/>
      <scheme val="minor"/>
    </font>
    <font>
      <i/>
      <sz val="10"/>
      <color theme="1"/>
      <name val="Calibri"/>
      <family val="2"/>
      <scheme val="minor"/>
    </font>
    <font>
      <b/>
      <i/>
      <sz val="12"/>
      <color theme="1"/>
      <name val="Calibri"/>
      <family val="2"/>
      <scheme val="minor"/>
    </font>
    <font>
      <b/>
      <i/>
      <sz val="10"/>
      <color theme="1"/>
      <name val="Calibri"/>
      <family val="2"/>
      <scheme val="minor"/>
    </font>
    <font>
      <i/>
      <sz val="9"/>
      <color theme="0" tint="-0.34998626667073579"/>
      <name val="Calibri"/>
      <family val="2"/>
      <scheme val="minor"/>
    </font>
    <font>
      <b/>
      <u/>
      <sz val="10.5"/>
      <color rgb="FFFF0000"/>
      <name val="Calibri"/>
      <family val="2"/>
      <scheme val="minor"/>
    </font>
    <font>
      <b/>
      <u/>
      <sz val="10.5"/>
      <name val="Calibri"/>
      <family val="2"/>
      <scheme val="minor"/>
    </font>
    <font>
      <u/>
      <sz val="10.5"/>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85">
    <xf numFmtId="0" fontId="0" fillId="0" borderId="0" xfId="0"/>
    <xf numFmtId="0" fontId="0" fillId="0" borderId="0" xfId="0" applyProtection="1"/>
    <xf numFmtId="0" fontId="0" fillId="0" borderId="0" xfId="0" applyAlignment="1" applyProtection="1">
      <alignment horizontal="left" vertical="center" wrapText="1"/>
    </xf>
    <xf numFmtId="0" fontId="2" fillId="0" borderId="0" xfId="0" applyFont="1" applyAlignment="1" applyProtection="1">
      <alignment horizontal="center" wrapText="1"/>
    </xf>
    <xf numFmtId="0" fontId="0" fillId="0" borderId="0" xfId="0" applyFont="1" applyFill="1" applyProtection="1"/>
    <xf numFmtId="0" fontId="0" fillId="0" borderId="0" xfId="0" applyFont="1" applyProtection="1"/>
    <xf numFmtId="165" fontId="9" fillId="2" borderId="1" xfId="0" applyNumberFormat="1" applyFont="1" applyFill="1" applyBorder="1" applyAlignment="1" applyProtection="1">
      <alignment horizontal="center" vertical="center" wrapText="1"/>
      <protection locked="0"/>
    </xf>
    <xf numFmtId="2" fontId="0" fillId="0" borderId="1" xfId="0" applyNumberFormat="1" applyFont="1" applyFill="1" applyBorder="1" applyAlignment="1" applyProtection="1">
      <alignment horizontal="center" vertical="center"/>
    </xf>
    <xf numFmtId="0" fontId="0" fillId="0" borderId="1" xfId="0" applyBorder="1" applyAlignment="1">
      <alignment vertical="center"/>
    </xf>
    <xf numFmtId="1" fontId="0" fillId="0" borderId="1" xfId="0" applyNumberFormat="1" applyFont="1" applyFill="1" applyBorder="1" applyAlignment="1" applyProtection="1">
      <alignment horizontal="center" vertical="center"/>
    </xf>
    <xf numFmtId="164" fontId="0" fillId="0" borderId="1" xfId="0" applyNumberFormat="1" applyFont="1" applyFill="1" applyBorder="1" applyAlignment="1" applyProtection="1">
      <alignment horizontal="center" vertical="center"/>
    </xf>
    <xf numFmtId="0" fontId="6" fillId="6" borderId="17"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4" fillId="6" borderId="1" xfId="0" applyFont="1" applyFill="1" applyBorder="1" applyAlignment="1" applyProtection="1">
      <alignment horizontal="center" vertical="center"/>
    </xf>
    <xf numFmtId="0" fontId="0" fillId="0" borderId="0" xfId="0" applyFont="1" applyFill="1" applyAlignment="1" applyProtection="1">
      <alignment horizontal="left" vertical="center" wrapText="1"/>
    </xf>
    <xf numFmtId="0" fontId="0" fillId="0" borderId="4" xfId="0" applyFont="1" applyFill="1" applyBorder="1" applyAlignment="1" applyProtection="1">
      <alignment horizontal="left" vertical="center" wrapText="1"/>
    </xf>
    <xf numFmtId="165" fontId="15" fillId="2"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xf>
    <xf numFmtId="0" fontId="9" fillId="0" borderId="1" xfId="0" applyFont="1" applyBorder="1" applyAlignment="1">
      <alignment vertical="center"/>
    </xf>
    <xf numFmtId="0" fontId="11" fillId="0" borderId="1"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2" fontId="9" fillId="0" borderId="1" xfId="0" applyNumberFormat="1" applyFont="1" applyFill="1" applyBorder="1" applyAlignment="1" applyProtection="1">
      <alignment horizontal="center" vertical="center"/>
    </xf>
    <xf numFmtId="8" fontId="9" fillId="0" borderId="2" xfId="0" applyNumberFormat="1" applyFont="1" applyFill="1" applyBorder="1" applyAlignment="1" applyProtection="1">
      <alignment horizontal="center" vertical="center"/>
    </xf>
    <xf numFmtId="2" fontId="9" fillId="0" borderId="4" xfId="0" applyNumberFormat="1" applyFont="1" applyFill="1" applyBorder="1" applyAlignment="1" applyProtection="1">
      <alignment horizontal="center" vertical="center"/>
    </xf>
    <xf numFmtId="8" fontId="9" fillId="0" borderId="8" xfId="0" applyNumberFormat="1" applyFont="1" applyFill="1" applyBorder="1" applyAlignment="1" applyProtection="1">
      <alignment horizontal="center" vertical="center"/>
    </xf>
    <xf numFmtId="8" fontId="9" fillId="0" borderId="14" xfId="0" applyNumberFormat="1" applyFont="1" applyBorder="1" applyAlignment="1" applyProtection="1">
      <alignment horizontal="center" vertical="center"/>
    </xf>
    <xf numFmtId="0" fontId="0" fillId="0" borderId="0" xfId="0" applyAlignment="1" applyProtection="1">
      <alignment horizontal="center"/>
    </xf>
    <xf numFmtId="8" fontId="9" fillId="0" borderId="2" xfId="0" applyNumberFormat="1" applyFont="1" applyBorder="1" applyAlignment="1" applyProtection="1">
      <alignment horizontal="center" vertical="center"/>
    </xf>
    <xf numFmtId="8" fontId="9" fillId="0" borderId="18" xfId="0" applyNumberFormat="1" applyFont="1" applyBorder="1" applyAlignment="1" applyProtection="1">
      <alignment horizontal="center" vertical="center"/>
    </xf>
    <xf numFmtId="0" fontId="0" fillId="0" borderId="1" xfId="0" applyFont="1" applyFill="1" applyBorder="1" applyAlignment="1" applyProtection="1">
      <alignment horizontal="left" vertical="center"/>
    </xf>
    <xf numFmtId="0" fontId="7" fillId="0" borderId="2" xfId="0" applyFont="1" applyFill="1" applyBorder="1" applyAlignment="1" applyProtection="1">
      <alignment vertical="center" wrapText="1"/>
    </xf>
    <xf numFmtId="0" fontId="7" fillId="0" borderId="3" xfId="0" applyFont="1" applyFill="1" applyBorder="1" applyAlignment="1" applyProtection="1">
      <alignment vertical="center"/>
    </xf>
    <xf numFmtId="0" fontId="0" fillId="0" borderId="2" xfId="0" applyFont="1" applyFill="1" applyBorder="1" applyAlignment="1" applyProtection="1">
      <alignment vertical="center"/>
    </xf>
    <xf numFmtId="0" fontId="0" fillId="0" borderId="3" xfId="0" applyFont="1" applyFill="1" applyBorder="1" applyAlignment="1" applyProtection="1">
      <alignment vertical="center"/>
    </xf>
    <xf numFmtId="0" fontId="10" fillId="0" borderId="1" xfId="0" applyFont="1" applyFill="1" applyBorder="1" applyAlignment="1" applyProtection="1">
      <alignment vertical="center" wrapText="1"/>
    </xf>
    <xf numFmtId="0" fontId="7" fillId="0" borderId="1" xfId="0" applyFont="1" applyFill="1" applyBorder="1" applyAlignment="1" applyProtection="1">
      <alignment vertical="center"/>
    </xf>
    <xf numFmtId="0" fontId="7" fillId="0" borderId="1" xfId="0" applyFont="1" applyFill="1" applyBorder="1" applyAlignment="1" applyProtection="1">
      <alignment vertical="center" wrapText="1"/>
    </xf>
    <xf numFmtId="0" fontId="9" fillId="0" borderId="1" xfId="0" applyFont="1" applyBorder="1" applyAlignment="1" applyProtection="1">
      <alignment horizontal="center"/>
    </xf>
    <xf numFmtId="0" fontId="0" fillId="0" borderId="1" xfId="0" applyFont="1" applyFill="1" applyBorder="1" applyAlignment="1" applyProtection="1">
      <alignment vertical="center"/>
    </xf>
    <xf numFmtId="0" fontId="0" fillId="0" borderId="1" xfId="0" applyFont="1" applyBorder="1" applyAlignment="1" applyProtection="1">
      <alignment horizontal="center"/>
    </xf>
    <xf numFmtId="0" fontId="0" fillId="0" borderId="2" xfId="0" applyFont="1" applyFill="1" applyBorder="1" applyAlignment="1" applyProtection="1">
      <alignment horizontal="left" vertical="center"/>
    </xf>
    <xf numFmtId="0" fontId="0" fillId="0" borderId="3" xfId="0" applyFont="1" applyFill="1" applyBorder="1" applyAlignment="1" applyProtection="1">
      <alignment horizontal="left" vertical="center"/>
    </xf>
    <xf numFmtId="0" fontId="0" fillId="0" borderId="8" xfId="0" applyFont="1" applyFill="1" applyBorder="1" applyAlignment="1" applyProtection="1">
      <alignment horizontal="left" vertical="center"/>
    </xf>
    <xf numFmtId="0" fontId="0" fillId="0" borderId="5" xfId="0" applyFont="1" applyFill="1" applyBorder="1" applyAlignment="1" applyProtection="1">
      <alignment horizontal="left" vertical="center"/>
    </xf>
    <xf numFmtId="0" fontId="0" fillId="0" borderId="2" xfId="0" applyFont="1" applyBorder="1" applyAlignment="1" applyProtection="1">
      <alignment horizontal="center"/>
    </xf>
    <xf numFmtId="0" fontId="0" fillId="0" borderId="3" xfId="0" applyFont="1" applyBorder="1" applyAlignment="1" applyProtection="1">
      <alignment horizontal="center"/>
    </xf>
    <xf numFmtId="8" fontId="0" fillId="0" borderId="10" xfId="0" applyNumberFormat="1" applyFont="1" applyBorder="1" applyAlignment="1" applyProtection="1">
      <alignment horizontal="center" vertical="center"/>
    </xf>
    <xf numFmtId="8" fontId="0" fillId="0" borderId="12" xfId="0" applyNumberFormat="1" applyFont="1" applyBorder="1" applyAlignment="1" applyProtection="1">
      <alignment horizontal="center" vertical="center"/>
    </xf>
    <xf numFmtId="165" fontId="9" fillId="2" borderId="2" xfId="0" applyNumberFormat="1" applyFont="1" applyFill="1" applyBorder="1" applyAlignment="1" applyProtection="1">
      <alignment horizontal="center" vertical="center" wrapText="1"/>
      <protection locked="0"/>
    </xf>
    <xf numFmtId="165" fontId="9" fillId="2" borderId="18" xfId="0" applyNumberFormat="1" applyFont="1" applyFill="1" applyBorder="1" applyAlignment="1" applyProtection="1">
      <alignment horizontal="center" vertical="center" wrapText="1"/>
      <protection locked="0"/>
    </xf>
    <xf numFmtId="165" fontId="9" fillId="2" borderId="3" xfId="0" applyNumberFormat="1" applyFont="1" applyFill="1" applyBorder="1" applyAlignment="1" applyProtection="1">
      <alignment horizontal="center" vertical="center" wrapText="1"/>
      <protection locked="0"/>
    </xf>
    <xf numFmtId="0" fontId="1" fillId="3" borderId="14" xfId="0" applyFont="1" applyFill="1" applyBorder="1" applyAlignment="1" applyProtection="1">
      <alignment horizontal="right" vertical="center"/>
    </xf>
    <xf numFmtId="0" fontId="1" fillId="3" borderId="13" xfId="0" applyFont="1" applyFill="1" applyBorder="1" applyAlignment="1" applyProtection="1">
      <alignment horizontal="right" vertical="center"/>
    </xf>
    <xf numFmtId="0" fontId="1" fillId="3" borderId="0" xfId="0" applyFont="1" applyFill="1" applyBorder="1" applyAlignment="1" applyProtection="1">
      <alignment horizontal="right" vertical="center"/>
    </xf>
    <xf numFmtId="0" fontId="8" fillId="4" borderId="24" xfId="0" applyFont="1" applyFill="1" applyBorder="1" applyAlignment="1">
      <alignment horizontal="right" vertical="center"/>
    </xf>
    <xf numFmtId="0" fontId="8" fillId="4" borderId="25" xfId="0" applyFont="1" applyFill="1" applyBorder="1" applyAlignment="1">
      <alignment horizontal="right" vertical="center"/>
    </xf>
    <xf numFmtId="0" fontId="3" fillId="0" borderId="10"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1" fillId="5" borderId="10" xfId="0" applyFont="1" applyFill="1" applyBorder="1" applyAlignment="1" applyProtection="1">
      <alignment horizontal="center"/>
    </xf>
    <xf numFmtId="0" fontId="1" fillId="5" borderId="11" xfId="0" applyFont="1" applyFill="1" applyBorder="1" applyAlignment="1" applyProtection="1">
      <alignment horizontal="center"/>
    </xf>
    <xf numFmtId="0" fontId="1" fillId="5" borderId="12" xfId="0" applyFont="1" applyFill="1" applyBorder="1" applyAlignment="1" applyProtection="1">
      <alignment horizontal="center"/>
    </xf>
    <xf numFmtId="0" fontId="1" fillId="5" borderId="10" xfId="0" applyFont="1"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0" fontId="1" fillId="5" borderId="24" xfId="0" applyFont="1" applyFill="1" applyBorder="1" applyAlignment="1">
      <alignment horizontal="center" vertical="center"/>
    </xf>
    <xf numFmtId="0" fontId="1" fillId="5" borderId="25" xfId="0" applyFont="1" applyFill="1" applyBorder="1" applyAlignment="1">
      <alignment horizontal="center" vertical="center"/>
    </xf>
    <xf numFmtId="0" fontId="4" fillId="6" borderId="16" xfId="0" applyFont="1" applyFill="1" applyBorder="1" applyAlignment="1" applyProtection="1">
      <alignment horizontal="center" vertical="center"/>
    </xf>
    <xf numFmtId="0" fontId="4" fillId="6" borderId="0" xfId="0" applyFont="1" applyFill="1" applyBorder="1" applyAlignment="1" applyProtection="1">
      <alignment horizontal="center" vertical="center"/>
    </xf>
    <xf numFmtId="0" fontId="4" fillId="6" borderId="19" xfId="0" applyFont="1" applyFill="1" applyBorder="1" applyAlignment="1" applyProtection="1">
      <alignment horizontal="center" vertical="center"/>
    </xf>
    <xf numFmtId="8" fontId="9" fillId="0" borderId="4" xfId="0" applyNumberFormat="1" applyFont="1" applyBorder="1" applyAlignment="1" applyProtection="1">
      <alignment horizontal="center" vertical="center"/>
    </xf>
    <xf numFmtId="8" fontId="9" fillId="0" borderId="8" xfId="0" applyNumberFormat="1" applyFont="1" applyBorder="1" applyAlignment="1" applyProtection="1">
      <alignment horizontal="center" vertical="center"/>
    </xf>
    <xf numFmtId="0" fontId="6" fillId="6" borderId="7"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 fillId="3" borderId="20" xfId="0" applyFont="1" applyFill="1" applyBorder="1" applyAlignment="1" applyProtection="1">
      <alignment horizontal="right" vertical="center"/>
    </xf>
    <xf numFmtId="0" fontId="1" fillId="3" borderId="15" xfId="0" applyFont="1" applyFill="1" applyBorder="1" applyAlignment="1" applyProtection="1">
      <alignment horizontal="right" vertical="center"/>
    </xf>
    <xf numFmtId="0" fontId="4" fillId="6" borderId="20" xfId="0" applyFont="1" applyFill="1" applyBorder="1" applyAlignment="1" applyProtection="1">
      <alignment horizontal="center" vertical="center"/>
    </xf>
    <xf numFmtId="0" fontId="4" fillId="6" borderId="21" xfId="0" applyFont="1" applyFill="1" applyBorder="1" applyAlignment="1" applyProtection="1">
      <alignment horizontal="center" vertical="center"/>
    </xf>
    <xf numFmtId="0" fontId="4" fillId="6" borderId="22" xfId="0" applyFont="1" applyFill="1" applyBorder="1" applyAlignment="1" applyProtection="1">
      <alignment horizontal="center" vertical="center"/>
    </xf>
    <xf numFmtId="0" fontId="4" fillId="6" borderId="23" xfId="0" applyFont="1" applyFill="1" applyBorder="1" applyAlignment="1" applyProtection="1">
      <alignment horizontal="center" vertical="center"/>
    </xf>
    <xf numFmtId="0" fontId="0" fillId="0" borderId="2" xfId="0" applyFont="1" applyFill="1" applyBorder="1" applyAlignment="1" applyProtection="1">
      <alignment vertical="center" wrapText="1"/>
    </xf>
    <xf numFmtId="0" fontId="0" fillId="0" borderId="3" xfId="0" applyFont="1" applyFill="1" applyBorder="1" applyAlignment="1" applyProtection="1">
      <alignment vertical="center" wrapText="1"/>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7"/>
  <sheetViews>
    <sheetView tabSelected="1" workbookViewId="0">
      <selection activeCell="B3" sqref="B3:L3"/>
    </sheetView>
  </sheetViews>
  <sheetFormatPr defaultRowHeight="15" x14ac:dyDescent="0.25"/>
  <cols>
    <col min="1" max="1" width="3.5703125" style="1" customWidth="1"/>
    <col min="2" max="2" width="7.5703125" style="27" customWidth="1"/>
    <col min="3" max="3" width="5.42578125" style="1" customWidth="1"/>
    <col min="4" max="4" width="106.28515625" style="1" customWidth="1"/>
    <col min="5" max="5" width="11.42578125" style="1" customWidth="1"/>
    <col min="6" max="6" width="14.28515625" style="1" customWidth="1"/>
    <col min="7" max="9" width="17.140625" style="1" customWidth="1"/>
    <col min="10" max="10" width="14.28515625" style="1" customWidth="1"/>
    <col min="11" max="11" width="19" style="1" customWidth="1"/>
    <col min="12" max="12" width="24.140625" style="2" customWidth="1"/>
    <col min="13" max="16384" width="9.140625" style="1"/>
  </cols>
  <sheetData>
    <row r="1" spans="2:12" ht="15.75" thickBot="1" x14ac:dyDescent="0.3"/>
    <row r="2" spans="2:12" ht="15.75" thickBot="1" x14ac:dyDescent="0.3">
      <c r="B2" s="60" t="s">
        <v>10</v>
      </c>
      <c r="C2" s="61"/>
      <c r="D2" s="61"/>
      <c r="E2" s="61"/>
      <c r="F2" s="61"/>
      <c r="G2" s="61"/>
      <c r="H2" s="61"/>
      <c r="I2" s="61"/>
      <c r="J2" s="61"/>
      <c r="K2" s="61"/>
      <c r="L2" s="62"/>
    </row>
    <row r="3" spans="2:12" ht="404.25" customHeight="1" thickBot="1" x14ac:dyDescent="0.3">
      <c r="B3" s="57" t="s">
        <v>113</v>
      </c>
      <c r="C3" s="58"/>
      <c r="D3" s="58"/>
      <c r="E3" s="58"/>
      <c r="F3" s="58"/>
      <c r="G3" s="58"/>
      <c r="H3" s="58"/>
      <c r="I3" s="58"/>
      <c r="J3" s="58"/>
      <c r="K3" s="58"/>
      <c r="L3" s="59"/>
    </row>
    <row r="4" spans="2:12" ht="28.5" customHeight="1" thickBot="1" x14ac:dyDescent="0.3">
      <c r="B4" s="63" t="s">
        <v>0</v>
      </c>
      <c r="C4" s="64"/>
      <c r="D4" s="64"/>
      <c r="E4" s="64"/>
      <c r="F4" s="64"/>
      <c r="G4" s="64"/>
      <c r="H4" s="64"/>
      <c r="I4" s="64"/>
      <c r="J4" s="64"/>
      <c r="K4" s="64"/>
      <c r="L4" s="65"/>
    </row>
    <row r="5" spans="2:12" s="3" customFormat="1" ht="48.75" thickBot="1" x14ac:dyDescent="0.25">
      <c r="B5" s="11" t="s">
        <v>1</v>
      </c>
      <c r="C5" s="73" t="s">
        <v>2</v>
      </c>
      <c r="D5" s="74"/>
      <c r="E5" s="11" t="s">
        <v>12</v>
      </c>
      <c r="F5" s="11" t="s">
        <v>3</v>
      </c>
      <c r="G5" s="11" t="s">
        <v>4</v>
      </c>
      <c r="H5" s="11" t="s">
        <v>5</v>
      </c>
      <c r="I5" s="11" t="s">
        <v>13</v>
      </c>
      <c r="J5" s="11" t="s">
        <v>107</v>
      </c>
      <c r="K5" s="12" t="s">
        <v>6</v>
      </c>
      <c r="L5" s="13" t="s">
        <v>14</v>
      </c>
    </row>
    <row r="6" spans="2:12" s="4" customFormat="1" ht="61.5" customHeight="1" x14ac:dyDescent="0.25">
      <c r="B6" s="9" t="s">
        <v>70</v>
      </c>
      <c r="C6" s="31" t="s">
        <v>24</v>
      </c>
      <c r="D6" s="32"/>
      <c r="E6" s="18">
        <v>180104</v>
      </c>
      <c r="F6" s="19" t="s">
        <v>56</v>
      </c>
      <c r="G6" s="6"/>
      <c r="H6" s="6"/>
      <c r="I6" s="22">
        <f>G6-H6</f>
        <v>0</v>
      </c>
      <c r="J6" s="18">
        <v>1083</v>
      </c>
      <c r="K6" s="23">
        <f>I6*J6</f>
        <v>0</v>
      </c>
      <c r="L6" s="17" t="s">
        <v>69</v>
      </c>
    </row>
    <row r="7" spans="2:12" s="4" customFormat="1" ht="69" customHeight="1" x14ac:dyDescent="0.25">
      <c r="B7" s="9" t="s">
        <v>71</v>
      </c>
      <c r="C7" s="31" t="s">
        <v>25</v>
      </c>
      <c r="D7" s="32"/>
      <c r="E7" s="18">
        <v>180104</v>
      </c>
      <c r="F7" s="19" t="s">
        <v>62</v>
      </c>
      <c r="G7" s="6"/>
      <c r="H7" s="6"/>
      <c r="I7" s="22">
        <f>G7-H7</f>
        <v>0</v>
      </c>
      <c r="J7" s="18">
        <v>156</v>
      </c>
      <c r="K7" s="23">
        <f>I7*J7</f>
        <v>0</v>
      </c>
      <c r="L7" s="17" t="s">
        <v>69</v>
      </c>
    </row>
    <row r="8" spans="2:12" s="4" customFormat="1" x14ac:dyDescent="0.25">
      <c r="B8" s="9" t="s">
        <v>72</v>
      </c>
      <c r="C8" s="33" t="s">
        <v>16</v>
      </c>
      <c r="D8" s="34"/>
      <c r="E8" s="18">
        <v>200301</v>
      </c>
      <c r="F8" s="19" t="s">
        <v>56</v>
      </c>
      <c r="G8" s="6"/>
      <c r="H8" s="6"/>
      <c r="I8" s="22">
        <f t="shared" ref="I8:I12" si="0">G8-H8</f>
        <v>0</v>
      </c>
      <c r="J8" s="18">
        <v>45</v>
      </c>
      <c r="K8" s="23">
        <f t="shared" ref="K8:K12" si="1">I8*J8</f>
        <v>0</v>
      </c>
      <c r="L8" s="17" t="s">
        <v>69</v>
      </c>
    </row>
    <row r="9" spans="2:12" s="4" customFormat="1" ht="60" customHeight="1" x14ac:dyDescent="0.25">
      <c r="B9" s="9" t="s">
        <v>73</v>
      </c>
      <c r="C9" s="31" t="s">
        <v>32</v>
      </c>
      <c r="D9" s="32"/>
      <c r="E9" s="18">
        <v>200301</v>
      </c>
      <c r="F9" s="19" t="s">
        <v>62</v>
      </c>
      <c r="G9" s="6"/>
      <c r="H9" s="6"/>
      <c r="I9" s="22">
        <f t="shared" ref="I9" si="2">G9-H9</f>
        <v>0</v>
      </c>
      <c r="J9" s="18">
        <v>171</v>
      </c>
      <c r="K9" s="23">
        <f t="shared" ref="K9" si="3">I9*J9</f>
        <v>0</v>
      </c>
      <c r="L9" s="17" t="s">
        <v>69</v>
      </c>
    </row>
    <row r="10" spans="2:12" s="4" customFormat="1" x14ac:dyDescent="0.25">
      <c r="B10" s="9" t="s">
        <v>74</v>
      </c>
      <c r="C10" s="33" t="s">
        <v>17</v>
      </c>
      <c r="D10" s="34"/>
      <c r="E10" s="18">
        <v>200301</v>
      </c>
      <c r="F10" s="19" t="s">
        <v>56</v>
      </c>
      <c r="G10" s="6"/>
      <c r="H10" s="6"/>
      <c r="I10" s="22">
        <f t="shared" ref="I10" si="4">G10-H10</f>
        <v>0</v>
      </c>
      <c r="J10" s="18">
        <v>24</v>
      </c>
      <c r="K10" s="23">
        <f t="shared" ref="K10" si="5">I10*J10</f>
        <v>0</v>
      </c>
      <c r="L10" s="17" t="s">
        <v>69</v>
      </c>
    </row>
    <row r="11" spans="2:12" s="4" customFormat="1" x14ac:dyDescent="0.25">
      <c r="B11" s="9" t="s">
        <v>75</v>
      </c>
      <c r="C11" s="33" t="s">
        <v>18</v>
      </c>
      <c r="D11" s="34"/>
      <c r="E11" s="18">
        <v>200301</v>
      </c>
      <c r="F11" s="19" t="s">
        <v>62</v>
      </c>
      <c r="G11" s="6"/>
      <c r="H11" s="6"/>
      <c r="I11" s="22">
        <f t="shared" ref="I11" si="6">G11-H11</f>
        <v>0</v>
      </c>
      <c r="J11" s="18">
        <v>541</v>
      </c>
      <c r="K11" s="23">
        <f t="shared" ref="K11" si="7">I11*J11</f>
        <v>0</v>
      </c>
      <c r="L11" s="17" t="s">
        <v>69</v>
      </c>
    </row>
    <row r="12" spans="2:12" s="4" customFormat="1" ht="77.25" customHeight="1" x14ac:dyDescent="0.25">
      <c r="B12" s="9" t="s">
        <v>76</v>
      </c>
      <c r="C12" s="37" t="s">
        <v>23</v>
      </c>
      <c r="D12" s="36"/>
      <c r="E12" s="18">
        <v>200307</v>
      </c>
      <c r="F12" s="19" t="s">
        <v>56</v>
      </c>
      <c r="G12" s="6"/>
      <c r="H12" s="6"/>
      <c r="I12" s="22">
        <f t="shared" si="0"/>
        <v>0</v>
      </c>
      <c r="J12" s="18">
        <v>193</v>
      </c>
      <c r="K12" s="23">
        <f t="shared" si="1"/>
        <v>0</v>
      </c>
      <c r="L12" s="17" t="s">
        <v>69</v>
      </c>
    </row>
    <row r="13" spans="2:12" s="4" customFormat="1" x14ac:dyDescent="0.25">
      <c r="B13" s="9" t="s">
        <v>77</v>
      </c>
      <c r="C13" s="39" t="s">
        <v>19</v>
      </c>
      <c r="D13" s="39"/>
      <c r="E13" s="18">
        <v>200307</v>
      </c>
      <c r="F13" s="19" t="s">
        <v>62</v>
      </c>
      <c r="G13" s="6"/>
      <c r="H13" s="6"/>
      <c r="I13" s="22">
        <f>G13-H13</f>
        <v>0</v>
      </c>
      <c r="J13" s="18">
        <v>1</v>
      </c>
      <c r="K13" s="23">
        <f>I13*J13</f>
        <v>0</v>
      </c>
      <c r="L13" s="17" t="s">
        <v>69</v>
      </c>
    </row>
    <row r="14" spans="2:12" s="4" customFormat="1" x14ac:dyDescent="0.25">
      <c r="B14" s="9" t="s">
        <v>78</v>
      </c>
      <c r="C14" s="39" t="s">
        <v>20</v>
      </c>
      <c r="D14" s="39"/>
      <c r="E14" s="18">
        <v>200307</v>
      </c>
      <c r="F14" s="19" t="s">
        <v>62</v>
      </c>
      <c r="G14" s="6"/>
      <c r="H14" s="6"/>
      <c r="I14" s="22">
        <f t="shared" ref="I14:I17" si="8">G14-H14</f>
        <v>0</v>
      </c>
      <c r="J14" s="18">
        <v>1</v>
      </c>
      <c r="K14" s="23">
        <f t="shared" ref="K14:K17" si="9">I14*J14</f>
        <v>0</v>
      </c>
      <c r="L14" s="17" t="s">
        <v>69</v>
      </c>
    </row>
    <row r="15" spans="2:12" s="4" customFormat="1" x14ac:dyDescent="0.25">
      <c r="B15" s="9" t="s">
        <v>79</v>
      </c>
      <c r="C15" s="39" t="s">
        <v>21</v>
      </c>
      <c r="D15" s="39"/>
      <c r="E15" s="18">
        <v>200307</v>
      </c>
      <c r="F15" s="19" t="s">
        <v>62</v>
      </c>
      <c r="G15" s="6"/>
      <c r="H15" s="6"/>
      <c r="I15" s="22">
        <f t="shared" si="8"/>
        <v>0</v>
      </c>
      <c r="J15" s="18">
        <v>59</v>
      </c>
      <c r="K15" s="23">
        <f t="shared" si="9"/>
        <v>0</v>
      </c>
      <c r="L15" s="17" t="s">
        <v>69</v>
      </c>
    </row>
    <row r="16" spans="2:12" s="4" customFormat="1" x14ac:dyDescent="0.25">
      <c r="B16" s="9" t="s">
        <v>80</v>
      </c>
      <c r="C16" s="39" t="s">
        <v>22</v>
      </c>
      <c r="D16" s="39"/>
      <c r="E16" s="18">
        <v>200307</v>
      </c>
      <c r="F16" s="19" t="s">
        <v>62</v>
      </c>
      <c r="G16" s="6"/>
      <c r="H16" s="6"/>
      <c r="I16" s="22">
        <f t="shared" si="8"/>
        <v>0</v>
      </c>
      <c r="J16" s="18">
        <v>1</v>
      </c>
      <c r="K16" s="23">
        <f t="shared" si="9"/>
        <v>0</v>
      </c>
      <c r="L16" s="17" t="s">
        <v>69</v>
      </c>
    </row>
    <row r="17" spans="2:12" s="4" customFormat="1" ht="75.75" customHeight="1" x14ac:dyDescent="0.25">
      <c r="B17" s="9" t="s">
        <v>81</v>
      </c>
      <c r="C17" s="35" t="s">
        <v>26</v>
      </c>
      <c r="D17" s="36"/>
      <c r="E17" s="18">
        <v>150103</v>
      </c>
      <c r="F17" s="19" t="s">
        <v>56</v>
      </c>
      <c r="G17" s="6"/>
      <c r="H17" s="6"/>
      <c r="I17" s="22">
        <f t="shared" si="8"/>
        <v>0</v>
      </c>
      <c r="J17" s="18">
        <v>55</v>
      </c>
      <c r="K17" s="23">
        <f t="shared" si="9"/>
        <v>0</v>
      </c>
      <c r="L17" s="17" t="s">
        <v>69</v>
      </c>
    </row>
    <row r="18" spans="2:12" s="4" customFormat="1" x14ac:dyDescent="0.25">
      <c r="B18" s="7" t="s">
        <v>82</v>
      </c>
      <c r="C18" s="33" t="s">
        <v>27</v>
      </c>
      <c r="D18" s="34"/>
      <c r="E18" s="18">
        <v>150103</v>
      </c>
      <c r="F18" s="19" t="s">
        <v>62</v>
      </c>
      <c r="G18" s="6"/>
      <c r="H18" s="6"/>
      <c r="I18" s="22">
        <f>G18-H18</f>
        <v>0</v>
      </c>
      <c r="J18" s="18">
        <v>1</v>
      </c>
      <c r="K18" s="23">
        <f>I18*J18</f>
        <v>0</v>
      </c>
      <c r="L18" s="17" t="s">
        <v>69</v>
      </c>
    </row>
    <row r="19" spans="2:12" s="4" customFormat="1" x14ac:dyDescent="0.25">
      <c r="B19" s="7" t="s">
        <v>83</v>
      </c>
      <c r="C19" s="33" t="s">
        <v>28</v>
      </c>
      <c r="D19" s="34"/>
      <c r="E19" s="18">
        <v>150103</v>
      </c>
      <c r="F19" s="19" t="s">
        <v>62</v>
      </c>
      <c r="G19" s="6"/>
      <c r="H19" s="6"/>
      <c r="I19" s="22">
        <f t="shared" ref="I19:I22" si="10">G19-H19</f>
        <v>0</v>
      </c>
      <c r="J19" s="18">
        <v>1</v>
      </c>
      <c r="K19" s="23">
        <f t="shared" ref="K19:K22" si="11">I19*J19</f>
        <v>0</v>
      </c>
      <c r="L19" s="17" t="s">
        <v>69</v>
      </c>
    </row>
    <row r="20" spans="2:12" s="4" customFormat="1" x14ac:dyDescent="0.25">
      <c r="B20" s="7" t="s">
        <v>84</v>
      </c>
      <c r="C20" s="33" t="s">
        <v>29</v>
      </c>
      <c r="D20" s="34"/>
      <c r="E20" s="18">
        <v>150103</v>
      </c>
      <c r="F20" s="19" t="s">
        <v>62</v>
      </c>
      <c r="G20" s="6"/>
      <c r="H20" s="6"/>
      <c r="I20" s="22">
        <f t="shared" si="10"/>
        <v>0</v>
      </c>
      <c r="J20" s="18">
        <v>23</v>
      </c>
      <c r="K20" s="23">
        <f t="shared" si="11"/>
        <v>0</v>
      </c>
      <c r="L20" s="17" t="s">
        <v>69</v>
      </c>
    </row>
    <row r="21" spans="2:12" s="4" customFormat="1" x14ac:dyDescent="0.25">
      <c r="B21" s="7" t="s">
        <v>85</v>
      </c>
      <c r="C21" s="33" t="s">
        <v>30</v>
      </c>
      <c r="D21" s="34"/>
      <c r="E21" s="18">
        <v>150103</v>
      </c>
      <c r="F21" s="19" t="s">
        <v>62</v>
      </c>
      <c r="G21" s="6"/>
      <c r="H21" s="6"/>
      <c r="I21" s="22">
        <f t="shared" si="10"/>
        <v>0</v>
      </c>
      <c r="J21" s="18">
        <v>1</v>
      </c>
      <c r="K21" s="23">
        <f t="shared" si="11"/>
        <v>0</v>
      </c>
      <c r="L21" s="17" t="s">
        <v>69</v>
      </c>
    </row>
    <row r="22" spans="2:12" s="4" customFormat="1" ht="76.5" customHeight="1" x14ac:dyDescent="0.25">
      <c r="B22" s="9" t="s">
        <v>86</v>
      </c>
      <c r="C22" s="83" t="s">
        <v>31</v>
      </c>
      <c r="D22" s="84"/>
      <c r="E22" s="18">
        <v>191202</v>
      </c>
      <c r="F22" s="19" t="s">
        <v>56</v>
      </c>
      <c r="G22" s="6"/>
      <c r="H22" s="6"/>
      <c r="I22" s="22">
        <f t="shared" si="10"/>
        <v>0</v>
      </c>
      <c r="J22" s="18">
        <v>32</v>
      </c>
      <c r="K22" s="23">
        <f t="shared" si="11"/>
        <v>0</v>
      </c>
      <c r="L22" s="17" t="s">
        <v>69</v>
      </c>
    </row>
    <row r="23" spans="2:12" s="4" customFormat="1" ht="15.75" customHeight="1" x14ac:dyDescent="0.25">
      <c r="B23" s="9" t="s">
        <v>87</v>
      </c>
      <c r="C23" s="81" t="s">
        <v>33</v>
      </c>
      <c r="D23" s="82"/>
      <c r="E23" s="18">
        <v>191202</v>
      </c>
      <c r="F23" s="19" t="s">
        <v>62</v>
      </c>
      <c r="G23" s="6"/>
      <c r="H23" s="6"/>
      <c r="I23" s="22">
        <f>G23-H23</f>
        <v>0</v>
      </c>
      <c r="J23" s="18">
        <v>1</v>
      </c>
      <c r="K23" s="23">
        <f>I23*J23</f>
        <v>0</v>
      </c>
      <c r="L23" s="17" t="s">
        <v>69</v>
      </c>
    </row>
    <row r="24" spans="2:12" s="4" customFormat="1" x14ac:dyDescent="0.25">
      <c r="B24" s="9" t="s">
        <v>88</v>
      </c>
      <c r="C24" s="33" t="s">
        <v>34</v>
      </c>
      <c r="D24" s="34"/>
      <c r="E24" s="18">
        <v>191202</v>
      </c>
      <c r="F24" s="19" t="s">
        <v>62</v>
      </c>
      <c r="G24" s="6"/>
      <c r="H24" s="6"/>
      <c r="I24" s="22">
        <f t="shared" ref="I24:I27" si="12">G24-H24</f>
        <v>0</v>
      </c>
      <c r="J24" s="18">
        <v>1</v>
      </c>
      <c r="K24" s="23">
        <f t="shared" ref="K24:K27" si="13">I24*J24</f>
        <v>0</v>
      </c>
      <c r="L24" s="17" t="s">
        <v>69</v>
      </c>
    </row>
    <row r="25" spans="2:12" s="4" customFormat="1" x14ac:dyDescent="0.25">
      <c r="B25" s="9" t="s">
        <v>89</v>
      </c>
      <c r="C25" s="33" t="s">
        <v>35</v>
      </c>
      <c r="D25" s="34"/>
      <c r="E25" s="18">
        <v>191202</v>
      </c>
      <c r="F25" s="19" t="s">
        <v>62</v>
      </c>
      <c r="G25" s="6"/>
      <c r="H25" s="6"/>
      <c r="I25" s="22">
        <f t="shared" si="12"/>
        <v>0</v>
      </c>
      <c r="J25" s="18">
        <v>1</v>
      </c>
      <c r="K25" s="23">
        <f t="shared" si="13"/>
        <v>0</v>
      </c>
      <c r="L25" s="17" t="s">
        <v>69</v>
      </c>
    </row>
    <row r="26" spans="2:12" s="4" customFormat="1" x14ac:dyDescent="0.25">
      <c r="B26" s="9" t="s">
        <v>90</v>
      </c>
      <c r="C26" s="33" t="s">
        <v>36</v>
      </c>
      <c r="D26" s="34"/>
      <c r="E26" s="18">
        <v>191202</v>
      </c>
      <c r="F26" s="19" t="s">
        <v>62</v>
      </c>
      <c r="G26" s="6"/>
      <c r="H26" s="6"/>
      <c r="I26" s="22">
        <f t="shared" si="12"/>
        <v>0</v>
      </c>
      <c r="J26" s="18">
        <v>15</v>
      </c>
      <c r="K26" s="23">
        <f t="shared" si="13"/>
        <v>0</v>
      </c>
      <c r="L26" s="17" t="s">
        <v>69</v>
      </c>
    </row>
    <row r="27" spans="2:12" s="4" customFormat="1" ht="51" customHeight="1" x14ac:dyDescent="0.25">
      <c r="B27" s="9" t="s">
        <v>91</v>
      </c>
      <c r="C27" s="35" t="s">
        <v>37</v>
      </c>
      <c r="D27" s="36"/>
      <c r="E27" s="18">
        <v>200108</v>
      </c>
      <c r="F27" s="19" t="s">
        <v>56</v>
      </c>
      <c r="G27" s="6"/>
      <c r="H27" s="6"/>
      <c r="I27" s="22">
        <f t="shared" si="12"/>
        <v>0</v>
      </c>
      <c r="J27" s="18">
        <v>95</v>
      </c>
      <c r="K27" s="23">
        <f t="shared" si="13"/>
        <v>0</v>
      </c>
      <c r="L27" s="17" t="s">
        <v>69</v>
      </c>
    </row>
    <row r="28" spans="2:12" s="4" customFormat="1" x14ac:dyDescent="0.25">
      <c r="B28" s="10" t="s">
        <v>92</v>
      </c>
      <c r="C28" s="30" t="s">
        <v>38</v>
      </c>
      <c r="D28" s="30"/>
      <c r="E28" s="18">
        <v>200108</v>
      </c>
      <c r="F28" s="19" t="s">
        <v>62</v>
      </c>
      <c r="G28" s="6"/>
      <c r="H28" s="6"/>
      <c r="I28" s="22">
        <f>G28-H28</f>
        <v>0</v>
      </c>
      <c r="J28" s="18">
        <v>1023</v>
      </c>
      <c r="K28" s="23">
        <f>I28*J28</f>
        <v>0</v>
      </c>
      <c r="L28" s="17" t="s">
        <v>69</v>
      </c>
    </row>
    <row r="29" spans="2:12" s="4" customFormat="1" x14ac:dyDescent="0.25">
      <c r="B29" s="10" t="s">
        <v>93</v>
      </c>
      <c r="C29" s="30" t="s">
        <v>39</v>
      </c>
      <c r="D29" s="30"/>
      <c r="E29" s="18">
        <v>150101</v>
      </c>
      <c r="F29" s="19" t="s">
        <v>56</v>
      </c>
      <c r="G29" s="6"/>
      <c r="H29" s="6"/>
      <c r="I29" s="22">
        <f t="shared" ref="I29:I46" si="14">G29-H29</f>
        <v>0</v>
      </c>
      <c r="J29" s="18">
        <v>64</v>
      </c>
      <c r="K29" s="23">
        <f t="shared" ref="K29:K46" si="15">I29*J29</f>
        <v>0</v>
      </c>
      <c r="L29" s="17" t="s">
        <v>109</v>
      </c>
    </row>
    <row r="30" spans="2:12" s="4" customFormat="1" x14ac:dyDescent="0.25">
      <c r="B30" s="10" t="s">
        <v>94</v>
      </c>
      <c r="C30" s="30" t="s">
        <v>40</v>
      </c>
      <c r="D30" s="30"/>
      <c r="E30" s="18">
        <v>150101</v>
      </c>
      <c r="F30" s="19" t="s">
        <v>63</v>
      </c>
      <c r="G30" s="6"/>
      <c r="H30" s="6"/>
      <c r="I30" s="22">
        <f t="shared" si="14"/>
        <v>0</v>
      </c>
      <c r="J30" s="18">
        <v>52</v>
      </c>
      <c r="K30" s="23">
        <f t="shared" si="15"/>
        <v>0</v>
      </c>
      <c r="L30" s="17" t="s">
        <v>69</v>
      </c>
    </row>
    <row r="31" spans="2:12" s="4" customFormat="1" x14ac:dyDescent="0.25">
      <c r="B31" s="9" t="s">
        <v>95</v>
      </c>
      <c r="C31" s="30" t="s">
        <v>41</v>
      </c>
      <c r="D31" s="30"/>
      <c r="E31" s="18">
        <v>200136</v>
      </c>
      <c r="F31" s="19" t="s">
        <v>56</v>
      </c>
      <c r="G31" s="6"/>
      <c r="H31" s="6"/>
      <c r="I31" s="22">
        <f t="shared" si="14"/>
        <v>0</v>
      </c>
      <c r="J31" s="18">
        <v>7</v>
      </c>
      <c r="K31" s="23">
        <f t="shared" si="15"/>
        <v>0</v>
      </c>
      <c r="L31" s="17" t="s">
        <v>69</v>
      </c>
    </row>
    <row r="32" spans="2:12" s="4" customFormat="1" x14ac:dyDescent="0.25">
      <c r="B32" s="10" t="s">
        <v>96</v>
      </c>
      <c r="C32" s="30" t="s">
        <v>42</v>
      </c>
      <c r="D32" s="30"/>
      <c r="E32" s="18"/>
      <c r="F32" s="19" t="s">
        <v>64</v>
      </c>
      <c r="G32" s="6"/>
      <c r="H32" s="6"/>
      <c r="I32" s="22">
        <f t="shared" si="14"/>
        <v>0</v>
      </c>
      <c r="J32" s="18">
        <v>7</v>
      </c>
      <c r="K32" s="23">
        <f t="shared" si="15"/>
        <v>0</v>
      </c>
      <c r="L32" s="17" t="s">
        <v>69</v>
      </c>
    </row>
    <row r="33" spans="2:12" s="4" customFormat="1" x14ac:dyDescent="0.25">
      <c r="B33" s="9" t="s">
        <v>97</v>
      </c>
      <c r="C33" s="30" t="s">
        <v>43</v>
      </c>
      <c r="D33" s="30"/>
      <c r="E33" s="18"/>
      <c r="F33" s="19" t="s">
        <v>65</v>
      </c>
      <c r="G33" s="6"/>
      <c r="H33" s="6"/>
      <c r="I33" s="22">
        <f t="shared" si="14"/>
        <v>0</v>
      </c>
      <c r="J33" s="18">
        <v>12</v>
      </c>
      <c r="K33" s="23">
        <f t="shared" si="15"/>
        <v>0</v>
      </c>
      <c r="L33" s="17" t="s">
        <v>69</v>
      </c>
    </row>
    <row r="34" spans="2:12" s="4" customFormat="1" x14ac:dyDescent="0.25">
      <c r="B34" s="9" t="s">
        <v>98</v>
      </c>
      <c r="C34" s="30" t="s">
        <v>44</v>
      </c>
      <c r="D34" s="30"/>
      <c r="E34" s="18"/>
      <c r="F34" s="19" t="s">
        <v>64</v>
      </c>
      <c r="G34" s="6"/>
      <c r="H34" s="6"/>
      <c r="I34" s="22">
        <f t="shared" si="14"/>
        <v>0</v>
      </c>
      <c r="J34" s="18">
        <v>4</v>
      </c>
      <c r="K34" s="23">
        <f t="shared" si="15"/>
        <v>0</v>
      </c>
      <c r="L34" s="17" t="s">
        <v>69</v>
      </c>
    </row>
    <row r="35" spans="2:12" s="4" customFormat="1" x14ac:dyDescent="0.25">
      <c r="B35" s="9" t="s">
        <v>99</v>
      </c>
      <c r="C35" s="30" t="s">
        <v>45</v>
      </c>
      <c r="D35" s="30"/>
      <c r="E35" s="18"/>
      <c r="F35" s="19" t="s">
        <v>66</v>
      </c>
      <c r="G35" s="6"/>
      <c r="H35" s="6"/>
      <c r="I35" s="22">
        <f t="shared" si="14"/>
        <v>0</v>
      </c>
      <c r="J35" s="18">
        <v>1</v>
      </c>
      <c r="K35" s="23">
        <f t="shared" si="15"/>
        <v>0</v>
      </c>
      <c r="L35" s="17" t="s">
        <v>69</v>
      </c>
    </row>
    <row r="36" spans="2:12" s="4" customFormat="1" x14ac:dyDescent="0.25">
      <c r="B36" s="9" t="s">
        <v>100</v>
      </c>
      <c r="C36" s="30" t="s">
        <v>46</v>
      </c>
      <c r="D36" s="30"/>
      <c r="E36" s="18"/>
      <c r="F36" s="19" t="s">
        <v>64</v>
      </c>
      <c r="G36" s="6"/>
      <c r="H36" s="6"/>
      <c r="I36" s="22">
        <f t="shared" si="14"/>
        <v>0</v>
      </c>
      <c r="J36" s="18">
        <v>1</v>
      </c>
      <c r="K36" s="23">
        <f t="shared" si="15"/>
        <v>0</v>
      </c>
      <c r="L36" s="17" t="s">
        <v>69</v>
      </c>
    </row>
    <row r="37" spans="2:12" s="4" customFormat="1" x14ac:dyDescent="0.25">
      <c r="B37" s="9" t="s">
        <v>101</v>
      </c>
      <c r="C37" s="30" t="s">
        <v>47</v>
      </c>
      <c r="D37" s="30"/>
      <c r="E37" s="18"/>
      <c r="F37" s="19" t="s">
        <v>67</v>
      </c>
      <c r="G37" s="6"/>
      <c r="H37" s="6"/>
      <c r="I37" s="22">
        <f t="shared" si="14"/>
        <v>0</v>
      </c>
      <c r="J37" s="18">
        <v>1</v>
      </c>
      <c r="K37" s="23">
        <f t="shared" si="15"/>
        <v>0</v>
      </c>
      <c r="L37" s="17" t="s">
        <v>69</v>
      </c>
    </row>
    <row r="38" spans="2:12" s="4" customFormat="1" x14ac:dyDescent="0.25">
      <c r="B38" s="9" t="s">
        <v>102</v>
      </c>
      <c r="C38" s="30" t="s">
        <v>48</v>
      </c>
      <c r="D38" s="30"/>
      <c r="E38" s="18"/>
      <c r="F38" s="19" t="s">
        <v>64</v>
      </c>
      <c r="G38" s="6"/>
      <c r="H38" s="6"/>
      <c r="I38" s="22">
        <f t="shared" si="14"/>
        <v>0</v>
      </c>
      <c r="J38" s="18">
        <v>8</v>
      </c>
      <c r="K38" s="23">
        <f t="shared" si="15"/>
        <v>0</v>
      </c>
      <c r="L38" s="17" t="s">
        <v>69</v>
      </c>
    </row>
    <row r="39" spans="2:12" s="4" customFormat="1" x14ac:dyDescent="0.25">
      <c r="B39" s="9">
        <v>13</v>
      </c>
      <c r="C39" s="41" t="s">
        <v>49</v>
      </c>
      <c r="D39" s="42"/>
      <c r="E39" s="20"/>
      <c r="F39" s="19"/>
      <c r="G39" s="18"/>
      <c r="H39" s="18"/>
      <c r="I39" s="22"/>
      <c r="J39" s="18"/>
      <c r="K39" s="23"/>
      <c r="L39" s="17" t="s">
        <v>69</v>
      </c>
    </row>
    <row r="40" spans="2:12" s="4" customFormat="1" x14ac:dyDescent="0.25">
      <c r="B40" s="10" t="s">
        <v>103</v>
      </c>
      <c r="C40" s="30" t="s">
        <v>50</v>
      </c>
      <c r="D40" s="30"/>
      <c r="E40" s="18"/>
      <c r="F40" s="19" t="s">
        <v>64</v>
      </c>
      <c r="G40" s="6"/>
      <c r="H40" s="6"/>
      <c r="I40" s="22">
        <f t="shared" si="14"/>
        <v>0</v>
      </c>
      <c r="J40" s="18">
        <v>24</v>
      </c>
      <c r="K40" s="23">
        <f t="shared" si="15"/>
        <v>0</v>
      </c>
      <c r="L40" s="17" t="s">
        <v>69</v>
      </c>
    </row>
    <row r="41" spans="2:12" s="4" customFormat="1" x14ac:dyDescent="0.25">
      <c r="B41" s="10" t="s">
        <v>104</v>
      </c>
      <c r="C41" s="30" t="s">
        <v>51</v>
      </c>
      <c r="D41" s="30"/>
      <c r="E41" s="18"/>
      <c r="F41" s="19" t="s">
        <v>64</v>
      </c>
      <c r="G41" s="6"/>
      <c r="H41" s="6"/>
      <c r="I41" s="22">
        <f t="shared" si="14"/>
        <v>0</v>
      </c>
      <c r="J41" s="18">
        <v>1</v>
      </c>
      <c r="K41" s="23">
        <f t="shared" si="15"/>
        <v>0</v>
      </c>
      <c r="L41" s="17" t="s">
        <v>69</v>
      </c>
    </row>
    <row r="42" spans="2:12" s="4" customFormat="1" x14ac:dyDescent="0.25">
      <c r="B42" s="10" t="s">
        <v>105</v>
      </c>
      <c r="C42" s="30" t="s">
        <v>52</v>
      </c>
      <c r="D42" s="30"/>
      <c r="E42" s="18"/>
      <c r="F42" s="19" t="s">
        <v>64</v>
      </c>
      <c r="G42" s="6"/>
      <c r="H42" s="6"/>
      <c r="I42" s="22">
        <f t="shared" si="14"/>
        <v>0</v>
      </c>
      <c r="J42" s="18">
        <v>1</v>
      </c>
      <c r="K42" s="23">
        <f t="shared" si="15"/>
        <v>0</v>
      </c>
      <c r="L42" s="17" t="s">
        <v>69</v>
      </c>
    </row>
    <row r="43" spans="2:12" s="4" customFormat="1" x14ac:dyDescent="0.25">
      <c r="B43" s="9">
        <v>14</v>
      </c>
      <c r="C43" s="30" t="s">
        <v>7</v>
      </c>
      <c r="D43" s="30"/>
      <c r="E43" s="20"/>
      <c r="F43" s="19"/>
      <c r="G43" s="18"/>
      <c r="H43" s="18"/>
      <c r="I43" s="22"/>
      <c r="J43" s="18"/>
      <c r="K43" s="23"/>
      <c r="L43" s="17" t="s">
        <v>69</v>
      </c>
    </row>
    <row r="44" spans="2:12" s="4" customFormat="1" x14ac:dyDescent="0.25">
      <c r="B44" s="9" t="s">
        <v>106</v>
      </c>
      <c r="C44" s="41" t="s">
        <v>53</v>
      </c>
      <c r="D44" s="42"/>
      <c r="E44" s="18"/>
      <c r="F44" s="19" t="s">
        <v>110</v>
      </c>
      <c r="G44" s="6"/>
      <c r="H44" s="6"/>
      <c r="I44" s="22">
        <f t="shared" si="14"/>
        <v>0</v>
      </c>
      <c r="J44" s="18">
        <v>40</v>
      </c>
      <c r="K44" s="23"/>
      <c r="L44" s="17" t="s">
        <v>69</v>
      </c>
    </row>
    <row r="45" spans="2:12" s="4" customFormat="1" x14ac:dyDescent="0.25">
      <c r="B45" s="9">
        <v>15</v>
      </c>
      <c r="C45" s="41" t="s">
        <v>54</v>
      </c>
      <c r="D45" s="42"/>
      <c r="E45" s="20"/>
      <c r="F45" s="19"/>
      <c r="G45" s="18"/>
      <c r="H45" s="18"/>
      <c r="I45" s="22"/>
      <c r="J45" s="18"/>
      <c r="K45" s="23">
        <f>I45*J45</f>
        <v>0</v>
      </c>
      <c r="L45" s="17" t="s">
        <v>69</v>
      </c>
    </row>
    <row r="46" spans="2:12" s="4" customFormat="1" ht="15.75" thickBot="1" x14ac:dyDescent="0.3">
      <c r="B46" s="9">
        <v>15</v>
      </c>
      <c r="C46" s="43" t="s">
        <v>55</v>
      </c>
      <c r="D46" s="44"/>
      <c r="E46" s="21"/>
      <c r="F46" s="19" t="s">
        <v>108</v>
      </c>
      <c r="G46" s="6"/>
      <c r="H46" s="6"/>
      <c r="I46" s="24">
        <f t="shared" si="14"/>
        <v>0</v>
      </c>
      <c r="J46" s="21">
        <v>77</v>
      </c>
      <c r="K46" s="25">
        <f t="shared" si="15"/>
        <v>0</v>
      </c>
      <c r="L46" s="17" t="s">
        <v>69</v>
      </c>
    </row>
    <row r="47" spans="2:12" s="5" customFormat="1" ht="20.25" customHeight="1" thickBot="1" x14ac:dyDescent="0.3">
      <c r="B47" s="75" t="s">
        <v>68</v>
      </c>
      <c r="C47" s="53"/>
      <c r="D47" s="53"/>
      <c r="E47" s="53"/>
      <c r="F47" s="54"/>
      <c r="G47" s="53"/>
      <c r="H47" s="53"/>
      <c r="I47" s="53"/>
      <c r="J47" s="76"/>
      <c r="K47" s="26">
        <f>SUM(K6:K46)</f>
        <v>0</v>
      </c>
      <c r="L47" s="16"/>
    </row>
    <row r="48" spans="2:12" s="5" customFormat="1" ht="25.5" customHeight="1" thickBot="1" x14ac:dyDescent="0.3">
      <c r="B48" s="66" t="s">
        <v>11</v>
      </c>
      <c r="C48" s="67"/>
      <c r="D48" s="67"/>
      <c r="E48" s="67"/>
      <c r="F48" s="67"/>
      <c r="G48" s="67"/>
      <c r="H48" s="67"/>
      <c r="I48" s="67"/>
      <c r="J48" s="67"/>
      <c r="K48" s="67"/>
      <c r="L48" s="67"/>
    </row>
    <row r="49" spans="2:12" s="5" customFormat="1" ht="32.25" thickBot="1" x14ac:dyDescent="0.3">
      <c r="B49" s="68" t="s">
        <v>1</v>
      </c>
      <c r="C49" s="70"/>
      <c r="D49" s="14" t="s">
        <v>2</v>
      </c>
      <c r="E49" s="68" t="s">
        <v>8</v>
      </c>
      <c r="F49" s="69"/>
      <c r="G49" s="77" t="s">
        <v>9</v>
      </c>
      <c r="H49" s="69"/>
      <c r="I49" s="78"/>
      <c r="J49" s="79" t="s">
        <v>6</v>
      </c>
      <c r="K49" s="80"/>
      <c r="L49" s="13" t="s">
        <v>14</v>
      </c>
    </row>
    <row r="50" spans="2:12" s="5" customFormat="1" x14ac:dyDescent="0.25">
      <c r="B50" s="40">
        <v>1</v>
      </c>
      <c r="C50" s="40"/>
      <c r="D50" s="8" t="s">
        <v>58</v>
      </c>
      <c r="E50" s="38" t="s">
        <v>57</v>
      </c>
      <c r="F50" s="38"/>
      <c r="G50" s="49"/>
      <c r="H50" s="50"/>
      <c r="I50" s="51"/>
      <c r="J50" s="28">
        <f>G50*12</f>
        <v>0</v>
      </c>
      <c r="K50" s="29"/>
      <c r="L50" s="17" t="s">
        <v>69</v>
      </c>
    </row>
    <row r="51" spans="2:12" s="5" customFormat="1" x14ac:dyDescent="0.25">
      <c r="B51" s="40">
        <v>2</v>
      </c>
      <c r="C51" s="40"/>
      <c r="D51" s="8" t="s">
        <v>59</v>
      </c>
      <c r="E51" s="38" t="s">
        <v>57</v>
      </c>
      <c r="F51" s="38"/>
      <c r="G51" s="49"/>
      <c r="H51" s="50"/>
      <c r="I51" s="51"/>
      <c r="J51" s="28">
        <f>G51*12</f>
        <v>0</v>
      </c>
      <c r="K51" s="29"/>
      <c r="L51" s="17" t="s">
        <v>69</v>
      </c>
    </row>
    <row r="52" spans="2:12" s="5" customFormat="1" x14ac:dyDescent="0.25">
      <c r="B52" s="40">
        <v>3</v>
      </c>
      <c r="C52" s="40"/>
      <c r="D52" s="8" t="s">
        <v>60</v>
      </c>
      <c r="E52" s="38" t="s">
        <v>57</v>
      </c>
      <c r="F52" s="38"/>
      <c r="G52" s="49"/>
      <c r="H52" s="50"/>
      <c r="I52" s="51"/>
      <c r="J52" s="28">
        <f>G52*12</f>
        <v>0</v>
      </c>
      <c r="K52" s="29"/>
      <c r="L52" s="17" t="s">
        <v>69</v>
      </c>
    </row>
    <row r="53" spans="2:12" s="5" customFormat="1" x14ac:dyDescent="0.25">
      <c r="B53" s="45">
        <v>4</v>
      </c>
      <c r="C53" s="46"/>
      <c r="D53" s="8" t="s">
        <v>112</v>
      </c>
      <c r="E53" s="38" t="s">
        <v>57</v>
      </c>
      <c r="F53" s="38"/>
      <c r="G53" s="49"/>
      <c r="H53" s="50"/>
      <c r="I53" s="51"/>
      <c r="J53" s="28">
        <f>(G53*31)*12</f>
        <v>0</v>
      </c>
      <c r="K53" s="29"/>
      <c r="L53" s="17" t="s">
        <v>69</v>
      </c>
    </row>
    <row r="54" spans="2:12" s="5" customFormat="1" x14ac:dyDescent="0.25">
      <c r="B54" s="40">
        <v>5</v>
      </c>
      <c r="C54" s="40"/>
      <c r="D54" s="8" t="s">
        <v>61</v>
      </c>
      <c r="E54" s="38" t="s">
        <v>57</v>
      </c>
      <c r="F54" s="38"/>
      <c r="G54" s="49"/>
      <c r="H54" s="50"/>
      <c r="I54" s="51"/>
      <c r="J54" s="28">
        <f>(G54*220)*12</f>
        <v>0</v>
      </c>
      <c r="K54" s="29"/>
      <c r="L54" s="17" t="s">
        <v>69</v>
      </c>
    </row>
    <row r="55" spans="2:12" s="5" customFormat="1" ht="15.75" thickBot="1" x14ac:dyDescent="0.3">
      <c r="B55" s="40">
        <v>6</v>
      </c>
      <c r="C55" s="40"/>
      <c r="D55" s="8" t="s">
        <v>111</v>
      </c>
      <c r="E55" s="38" t="s">
        <v>57</v>
      </c>
      <c r="F55" s="38"/>
      <c r="G55" s="49"/>
      <c r="H55" s="50"/>
      <c r="I55" s="51"/>
      <c r="J55" s="28">
        <f>(G55*220)*12</f>
        <v>0</v>
      </c>
      <c r="K55" s="29"/>
      <c r="L55" s="17" t="s">
        <v>69</v>
      </c>
    </row>
    <row r="56" spans="2:12" s="5" customFormat="1" ht="20.25" customHeight="1" thickBot="1" x14ac:dyDescent="0.3">
      <c r="B56" s="52" t="s">
        <v>68</v>
      </c>
      <c r="C56" s="53"/>
      <c r="D56" s="53"/>
      <c r="E56" s="53"/>
      <c r="F56" s="54"/>
      <c r="G56" s="53"/>
      <c r="H56" s="53"/>
      <c r="I56" s="53"/>
      <c r="J56" s="71">
        <f>SUM(J50:K55)</f>
        <v>0</v>
      </c>
      <c r="K56" s="72"/>
      <c r="L56" s="17" t="s">
        <v>69</v>
      </c>
    </row>
    <row r="57" spans="2:12" s="5" customFormat="1" ht="33" customHeight="1" thickBot="1" x14ac:dyDescent="0.3">
      <c r="B57" s="55" t="s">
        <v>15</v>
      </c>
      <c r="C57" s="56"/>
      <c r="D57" s="56"/>
      <c r="E57" s="56"/>
      <c r="F57" s="56"/>
      <c r="G57" s="56"/>
      <c r="H57" s="56"/>
      <c r="I57" s="56"/>
      <c r="J57" s="47"/>
      <c r="K57" s="48"/>
      <c r="L57" s="15"/>
    </row>
  </sheetData>
  <mergeCells count="79">
    <mergeCell ref="J56:K56"/>
    <mergeCell ref="C5:D5"/>
    <mergeCell ref="B47:J47"/>
    <mergeCell ref="G49:I49"/>
    <mergeCell ref="J49:K49"/>
    <mergeCell ref="C30:D30"/>
    <mergeCell ref="C32:D32"/>
    <mergeCell ref="C40:D40"/>
    <mergeCell ref="C41:D41"/>
    <mergeCell ref="C23:D23"/>
    <mergeCell ref="C11:D11"/>
    <mergeCell ref="C13:D13"/>
    <mergeCell ref="C22:D22"/>
    <mergeCell ref="C24:D24"/>
    <mergeCell ref="C25:D25"/>
    <mergeCell ref="C26:D26"/>
    <mergeCell ref="E52:F52"/>
    <mergeCell ref="E54:F54"/>
    <mergeCell ref="E55:F55"/>
    <mergeCell ref="B3:L3"/>
    <mergeCell ref="B2:L2"/>
    <mergeCell ref="B4:L4"/>
    <mergeCell ref="B48:L48"/>
    <mergeCell ref="C39:D39"/>
    <mergeCell ref="E49:F49"/>
    <mergeCell ref="B49:C49"/>
    <mergeCell ref="B50:C50"/>
    <mergeCell ref="C15:D15"/>
    <mergeCell ref="C16:D16"/>
    <mergeCell ref="C28:D28"/>
    <mergeCell ref="C19:D19"/>
    <mergeCell ref="C20:D20"/>
    <mergeCell ref="J57:K57"/>
    <mergeCell ref="G50:I50"/>
    <mergeCell ref="G51:I51"/>
    <mergeCell ref="G52:I52"/>
    <mergeCell ref="G54:I54"/>
    <mergeCell ref="G55:I55"/>
    <mergeCell ref="J50:K50"/>
    <mergeCell ref="J51:K51"/>
    <mergeCell ref="J52:K52"/>
    <mergeCell ref="J54:K54"/>
    <mergeCell ref="J55:K55"/>
    <mergeCell ref="B56:I56"/>
    <mergeCell ref="B57:I57"/>
    <mergeCell ref="B51:C51"/>
    <mergeCell ref="B52:C52"/>
    <mergeCell ref="G53:I53"/>
    <mergeCell ref="C21:D21"/>
    <mergeCell ref="B54:C54"/>
    <mergeCell ref="B55:C55"/>
    <mergeCell ref="C33:D33"/>
    <mergeCell ref="C34:D34"/>
    <mergeCell ref="C35:D35"/>
    <mergeCell ref="C36:D36"/>
    <mergeCell ref="C37:D37"/>
    <mergeCell ref="C38:D38"/>
    <mergeCell ref="C43:D43"/>
    <mergeCell ref="C45:D45"/>
    <mergeCell ref="C42:D42"/>
    <mergeCell ref="C44:D44"/>
    <mergeCell ref="C46:D46"/>
    <mergeCell ref="B53:C53"/>
    <mergeCell ref="J53:K53"/>
    <mergeCell ref="C31:D31"/>
    <mergeCell ref="C6:D6"/>
    <mergeCell ref="C8:D8"/>
    <mergeCell ref="C17:D17"/>
    <mergeCell ref="C10:D10"/>
    <mergeCell ref="C12:D12"/>
    <mergeCell ref="C27:D27"/>
    <mergeCell ref="C7:D7"/>
    <mergeCell ref="C9:D9"/>
    <mergeCell ref="E53:F53"/>
    <mergeCell ref="C29:D29"/>
    <mergeCell ref="E50:F50"/>
    <mergeCell ref="E51:F51"/>
    <mergeCell ref="C14:D14"/>
    <mergeCell ref="C18:D18"/>
  </mergeCells>
  <pageMargins left="0.70866141732283472" right="0.70866141732283472" top="0.74803149606299213" bottom="0.74803149606299213" header="0.31496062992125984" footer="0.31496062992125984"/>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3</vt:lpstr>
    </vt:vector>
  </TitlesOfParts>
  <Company>Beaumont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garycoleman</dc:creator>
  <cp:lastModifiedBy>Edele Lambert</cp:lastModifiedBy>
  <cp:lastPrinted>2026-05-11T11:03:25Z</cp:lastPrinted>
  <dcterms:created xsi:type="dcterms:W3CDTF">2018-09-10T16:41:40Z</dcterms:created>
  <dcterms:modified xsi:type="dcterms:W3CDTF">2026-07-14T11:33:02Z</dcterms:modified>
</cp:coreProperties>
</file>