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8_{0791A510-E321-4590-B00A-494CD229B32F}" xr6:coauthVersionLast="47" xr6:coauthVersionMax="47" xr10:uidLastSave="{00000000-0000-0000-0000-000000000000}"/>
  <bookViews>
    <workbookView xWindow="28680" yWindow="-120" windowWidth="24240" windowHeight="13020" xr2:uid="{00000000-000D-0000-FFFF-FFFF00000000}"/>
  </bookViews>
  <sheets>
    <sheet name="Cover &amp; Terms" sheetId="1" r:id="rId1"/>
    <sheet name="Sec 2 – Heat Pump PPM" sheetId="3" r:id="rId2"/>
    <sheet name="Sec 3 – Ventilation" sheetId="4" r:id="rId3"/>
    <sheet name="Sec 4 – Specialist Systems" sheetId="5" r:id="rId4"/>
    <sheet name="Sec 5 – Access &amp; Scaffold" sheetId="6" r:id="rId5"/>
    <sheet name="Sec 6 – Reactive &amp; Dayworks" sheetId="7" r:id="rId6"/>
    <sheet name="Sec 7 – Component Rates" sheetId="8" r:id="rId7"/>
    <sheet name="Pricing Summary" sheetId="9" r:id="rId8"/>
  </sheets>
  <definedNames>
    <definedName name="_xlnm.Print_Area" localSheetId="1">'Sec 2 – Heat Pump PPM'!$A$1:$E$40</definedName>
    <definedName name="_xlnm.Print_Area" localSheetId="2">'Sec 3 – Ventilation'!$A$1:$E$37</definedName>
    <definedName name="_xlnm.Print_Area" localSheetId="3">'Sec 4 – Specialist Systems'!$A$1:$E$20</definedName>
    <definedName name="_xlnm.Print_Area" localSheetId="4">'Sec 5 – Access &amp; Scaffold'!$A$1:$E$9</definedName>
    <definedName name="_xlnm.Print_Area" localSheetId="5">'Sec 6 – Reactive &amp; Dayworks'!$A$1:$G$16</definedName>
    <definedName name="_xlnm.Print_Area" localSheetId="6">'Sec 7 – Component Rates'!$A$1:$F$37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9" l="1"/>
  <c r="G16" i="7"/>
  <c r="G11" i="7"/>
  <c r="G12" i="7"/>
  <c r="G13" i="7"/>
  <c r="G14" i="7"/>
  <c r="G10" i="7"/>
  <c r="G15" i="7" s="1"/>
  <c r="G6" i="7"/>
  <c r="G5" i="7"/>
  <c r="E35" i="4"/>
  <c r="E34" i="4"/>
  <c r="E33" i="4"/>
  <c r="E18" i="4"/>
  <c r="E32" i="4"/>
  <c r="E30" i="4"/>
  <c r="E31" i="4"/>
  <c r="G7" i="7" l="1"/>
  <c r="E9" i="9"/>
  <c r="E6" i="9"/>
  <c r="F15" i="8"/>
  <c r="F16" i="8"/>
  <c r="F17" i="8"/>
  <c r="F18" i="8"/>
  <c r="F19" i="8"/>
  <c r="F20" i="8"/>
  <c r="F21" i="8"/>
  <c r="F14" i="8"/>
  <c r="F10" i="8"/>
  <c r="E25" i="4"/>
  <c r="E26" i="4"/>
  <c r="E27" i="4"/>
  <c r="E28" i="4"/>
  <c r="E29" i="4"/>
  <c r="E24" i="4"/>
  <c r="E36" i="4" s="1"/>
  <c r="E14" i="4"/>
  <c r="E15" i="4"/>
  <c r="E16" i="4"/>
  <c r="E17" i="4"/>
  <c r="E13" i="4"/>
  <c r="E7" i="4"/>
  <c r="E8" i="4"/>
  <c r="E9" i="4"/>
  <c r="E6" i="4"/>
  <c r="E40" i="3"/>
  <c r="E39" i="3"/>
  <c r="E31" i="3"/>
  <c r="E24" i="3"/>
  <c r="E17" i="3"/>
  <c r="E10" i="3"/>
  <c r="E35" i="3"/>
  <c r="E36" i="3"/>
  <c r="E37" i="3"/>
  <c r="E38" i="3"/>
  <c r="E34" i="3"/>
  <c r="E28" i="3"/>
  <c r="E29" i="3"/>
  <c r="E30" i="3"/>
  <c r="E27" i="3"/>
  <c r="E21" i="3"/>
  <c r="E22" i="3"/>
  <c r="E23" i="3"/>
  <c r="E20" i="3"/>
  <c r="E14" i="3"/>
  <c r="E15" i="3"/>
  <c r="E16" i="3"/>
  <c r="E13" i="3"/>
  <c r="E7" i="3"/>
  <c r="E8" i="3"/>
  <c r="E9" i="3"/>
  <c r="E6" i="3"/>
  <c r="F35" i="8"/>
  <c r="E9" i="6"/>
  <c r="E6" i="6"/>
  <c r="E7" i="6"/>
  <c r="E8" i="6"/>
  <c r="E5" i="6"/>
  <c r="E6" i="5"/>
  <c r="E5" i="5"/>
  <c r="E10" i="5" s="1"/>
  <c r="E14" i="5"/>
  <c r="E15" i="5"/>
  <c r="E16" i="5"/>
  <c r="E17" i="5"/>
  <c r="E13" i="5"/>
  <c r="E8" i="5"/>
  <c r="E9" i="5"/>
  <c r="E7" i="5"/>
  <c r="F34" i="8"/>
  <c r="F33" i="8"/>
  <c r="F32" i="8"/>
  <c r="F31" i="8"/>
  <c r="F30" i="8"/>
  <c r="F29" i="8"/>
  <c r="F28" i="8"/>
  <c r="F27" i="8"/>
  <c r="F26" i="8"/>
  <c r="F25" i="8"/>
  <c r="F9" i="8"/>
  <c r="F8" i="8"/>
  <c r="F7" i="8"/>
  <c r="F6" i="8"/>
  <c r="E19" i="4" l="1"/>
  <c r="E10" i="4"/>
  <c r="E18" i="5"/>
  <c r="E19" i="5" s="1"/>
  <c r="E8" i="9" s="1"/>
  <c r="F11" i="8"/>
  <c r="E37" i="4" l="1"/>
  <c r="E7" i="9" s="1"/>
  <c r="F22" i="8" l="1"/>
  <c r="F36" i="8" s="1"/>
  <c r="E11" i="9" s="1"/>
  <c r="E13" i="9" s="1"/>
</calcChain>
</file>

<file path=xl/sharedStrings.xml><?xml version="1.0" encoding="utf-8"?>
<sst xmlns="http://schemas.openxmlformats.org/spreadsheetml/2006/main" count="454" uniqueCount="301">
  <si>
    <t>VOLUME C — PRICING DOCUMENT
Heat Pump &amp; Specialist Systems Servicing and Maintenance Framework</t>
  </si>
  <si>
    <t>Contractor Name:</t>
  </si>
  <si>
    <t>Contract Reference:</t>
  </si>
  <si>
    <t>Date of Submission:</t>
  </si>
  <si>
    <t>Contract Start Date:</t>
  </si>
  <si>
    <t>Contract Duration:</t>
  </si>
  <si>
    <t>2 years + two (2) x 1-year optional extensions</t>
  </si>
  <si>
    <t>Procurement Authority:</t>
  </si>
  <si>
    <t>CONTRACT TERMS &amp; COMMERCIAL CONDITIONS</t>
  </si>
  <si>
    <t>The following commercial terms form part of this pricing submission and apply to all sections of Volume C.</t>
  </si>
  <si>
    <t>Ref</t>
  </si>
  <si>
    <t>Clause Title</t>
  </si>
  <si>
    <t>Term</t>
  </si>
  <si>
    <t>T2</t>
  </si>
  <si>
    <t>T3</t>
  </si>
  <si>
    <t>Materials Mark-Up</t>
  </si>
  <si>
    <t>T4</t>
  </si>
  <si>
    <t>T5</t>
  </si>
  <si>
    <t>Defects Liability</t>
  </si>
  <si>
    <t>T6</t>
  </si>
  <si>
    <t>T7</t>
  </si>
  <si>
    <t>GDPR &amp; Data</t>
  </si>
  <si>
    <t>The Contractor may only process personal data as necessary for performance of this contract. A Data Processing Agreement must be executed prior to contract commencement.</t>
  </si>
  <si>
    <t>Item Description</t>
  </si>
  <si>
    <t>Unit</t>
  </si>
  <si>
    <t>Rate (€)</t>
  </si>
  <si>
    <t>SECTION 2: SERVICING OF HEAT PUMP SYSTEMS — ANNUAL PPM</t>
  </si>
  <si>
    <t>Rates are per visit (one annual service). Each manufacturer line is priced separately to allow specialist rates. Prices must include all labour, consumables, and service report. Refrigerant top-up and component replacement are priced separately in Sections 4 and 6.</t>
  </si>
  <si>
    <t>2.1  Mitsubishi Electric — Ecodan</t>
  </si>
  <si>
    <t>System / Capacity</t>
  </si>
  <si>
    <t>2.1.1</t>
  </si>
  <si>
    <t>Mitsubishi Electric Ecodan — up to 8 kW</t>
  </si>
  <si>
    <t>Per visit</t>
  </si>
  <si>
    <t>2.1.2</t>
  </si>
  <si>
    <t>Mitsubishi Electric Ecodan — 8 kW to 14 kW</t>
  </si>
  <si>
    <t>2.1.3</t>
  </si>
  <si>
    <t>Mitsubishi Electric Ecodan — above 14 kW</t>
  </si>
  <si>
    <t>2.1.4</t>
  </si>
  <si>
    <t>Mitsubishi Electric Ecodan — Zubadan inverter variant (any capacity)</t>
  </si>
  <si>
    <t>2.2  Daikin — Altherma</t>
  </si>
  <si>
    <t>2.2.1</t>
  </si>
  <si>
    <t>Daikin Altherma 3 — standard capacity (up to 11 kW)</t>
  </si>
  <si>
    <t>2.2.2</t>
  </si>
  <si>
    <t>Daikin Altherma 3 — high capacity (11–16 kW)</t>
  </si>
  <si>
    <t>2.2.3</t>
  </si>
  <si>
    <t>Daikin Altherma 3 — high temperature variant</t>
  </si>
  <si>
    <t>2.2.4</t>
  </si>
  <si>
    <t>Daikin Altherma R32 monobloc</t>
  </si>
  <si>
    <t>2.3  Samsung — EHS Mono / Split</t>
  </si>
  <si>
    <t>2.3.1</t>
  </si>
  <si>
    <t>Samsung EHS Monobloc Gen 5 (up to 12 kW)</t>
  </si>
  <si>
    <t>2.3.2</t>
  </si>
  <si>
    <t>Samsung EHS Monobloc Gen 6 (up to 16 kW)</t>
  </si>
  <si>
    <t>2.3.3</t>
  </si>
  <si>
    <t>Samsung EHS Split Gen 5</t>
  </si>
  <si>
    <t>2.3.4</t>
  </si>
  <si>
    <t>Samsung EHS Split Gen 6</t>
  </si>
  <si>
    <t>2.4  Grant — Aerona³</t>
  </si>
  <si>
    <t>2.4.1</t>
  </si>
  <si>
    <t>Grant Aerona³ — 6 kW</t>
  </si>
  <si>
    <t>2.4.2</t>
  </si>
  <si>
    <t>Grant Aerona³ — 10 kW</t>
  </si>
  <si>
    <t>2.4.3</t>
  </si>
  <si>
    <t>Grant Aerona³ — 13 kW</t>
  </si>
  <si>
    <t>2.4.4</t>
  </si>
  <si>
    <t>Grant Aerona³ — 17 kW</t>
  </si>
  <si>
    <t>2.5  Other Brands</t>
  </si>
  <si>
    <t>2.5.1</t>
  </si>
  <si>
    <t>Hitachi Yutaki — all capacities</t>
  </si>
  <si>
    <t>2.5.2</t>
  </si>
  <si>
    <t>Atlantic Alféa / Extensa — all capacities</t>
  </si>
  <si>
    <t>2.5.3</t>
  </si>
  <si>
    <t>Danfoss DHP — all capacities</t>
  </si>
  <si>
    <t>2.5.4</t>
  </si>
  <si>
    <t>Midea M-Thermal — all capacities</t>
  </si>
  <si>
    <t>2.5.5</t>
  </si>
  <si>
    <t>Other manufacturer not listed above — rate per visit (contractor to confirm brand at PPM scheduling)</t>
  </si>
  <si>
    <t>SECTION 3: VENTILATION SYSTEMS — SERVICING &amp; REPAIRS (NEW BUILDS)</t>
  </si>
  <si>
    <t>All rates per visit/unit unless stated. Filter and component costs are supply-and-fit inclusive. Contractor to confirm compatibility before ordering non-standard parts.</t>
  </si>
  <si>
    <t>3.1  Planned Preventive Maintenance (PPM)</t>
  </si>
  <si>
    <t>3.1.1</t>
  </si>
  <si>
    <t>3.1.2</t>
  </si>
  <si>
    <t>3.1.3</t>
  </si>
  <si>
    <t>3.1.4</t>
  </si>
  <si>
    <t>Single room MVHR unit (e.g. Vent Axis Lo-Carbon Tempra) — annual service</t>
  </si>
  <si>
    <t>3.2  Filter &amp; Consumable Replacements</t>
  </si>
  <si>
    <t>3.2.1</t>
  </si>
  <si>
    <t>Replacement of 2 nr filters during HRV service — supply and fit (e.g. Vent Axis / Envirovent G4/F7)</t>
  </si>
  <si>
    <t>Per set</t>
  </si>
  <si>
    <t>3.2.2</t>
  </si>
  <si>
    <t>Replacement of single coarse filter (G4)</t>
  </si>
  <si>
    <t>Per filter</t>
  </si>
  <si>
    <t>3.2.3</t>
  </si>
  <si>
    <t>Replacement of fine/pollen filter (F7 or equivalent)</t>
  </si>
  <si>
    <t>3.2.4</t>
  </si>
  <si>
    <t>Replacement of carbon/activated filter</t>
  </si>
  <si>
    <t>3.2.5</t>
  </si>
  <si>
    <t>Duct cleaning — flexible duct per linear metre (reactive, where access allows)</t>
  </si>
  <si>
    <t>Per lin. m</t>
  </si>
  <si>
    <t>3.3  Repairs &amp; Component Replacement</t>
  </si>
  <si>
    <t>3.3.1</t>
  </si>
  <si>
    <t>Replace complete Demand Control whole house ventilation unit — supply and fit</t>
  </si>
  <si>
    <t>Per unit</t>
  </si>
  <si>
    <t>3.3.2</t>
  </si>
  <si>
    <t>Replace fan on Demand Control ventilation unit — supply and fit</t>
  </si>
  <si>
    <t>3.3.3</t>
  </si>
  <si>
    <t>Replace PCB on Demand Control ventilation unit — supply and fit</t>
  </si>
  <si>
    <t>3.3.4</t>
  </si>
  <si>
    <t>Replace summer bypass actuator on MVHR unit</t>
  </si>
  <si>
    <t>3.3.5</t>
  </si>
  <si>
    <t>Replace condensate drain / trap on MVHR unit</t>
  </si>
  <si>
    <t>3.3.6</t>
  </si>
  <si>
    <t>Replace extract / supply fan on MVHR unit (non-DCU)</t>
  </si>
  <si>
    <t>Per fan</t>
  </si>
  <si>
    <t>SECTION 4: OTHER SPECIALIST SYSTEMS &amp; MAINTENANCE</t>
  </si>
  <si>
    <t>4.2  Heat Pump Refrigerant Works</t>
  </si>
  <si>
    <t>4.2.1</t>
  </si>
  <si>
    <t>Re-gas heat pump system to manufacturer spec (R32) — incl. reclaim, disposal, and F-Gas cert</t>
  </si>
  <si>
    <t>4.2.2</t>
  </si>
  <si>
    <t>Re-gas heat pump system to manufacturer spec (R410A) — incl. reclaim, disposal, and F-Gas cert</t>
  </si>
  <si>
    <t>4.2.3</t>
  </si>
  <si>
    <t>4.2.4</t>
  </si>
  <si>
    <t>Leak detection survey — electronic and UV dye (per system)</t>
  </si>
  <si>
    <t>4.2.5</t>
  </si>
  <si>
    <t>4.3  Protective Cages &amp; Security</t>
  </si>
  <si>
    <t>4.3.1</t>
  </si>
  <si>
    <t>Supply and fit protective cage — galvanised steel, standard size (up to 80 cm wide outdoor unit)</t>
  </si>
  <si>
    <t>4.3.2</t>
  </si>
  <si>
    <t>Supply and fit protective cage — powder coated, standard size (up to 80 cm wide outdoor unit)</t>
  </si>
  <si>
    <t>4.3.3</t>
  </si>
  <si>
    <t>Supply and fit protective cage — galvanised steel, large (80–130 cm wide outdoor unit)</t>
  </si>
  <si>
    <t>4.3.4</t>
  </si>
  <si>
    <t>Supply and fit protective cage — powder coated, large (80–130 cm wide outdoor unit)</t>
  </si>
  <si>
    <t>4.3.5</t>
  </si>
  <si>
    <t>Ground anchor / anti-theft fixing kit — supply and fit</t>
  </si>
  <si>
    <t>SECTION 5: ACCESS EQUIPMENT &amp; SCAFFOLDING — HEAT PUMP WORKS AT HEIGHT</t>
  </si>
  <si>
    <t>Per day</t>
  </si>
  <si>
    <t>Per hour</t>
  </si>
  <si>
    <t>Per lift / week</t>
  </si>
  <si>
    <t>SECTION 6: REACTIVE MAINTENANCE, CALL-OUTS &amp; DAYWORK RATES</t>
  </si>
  <si>
    <t>6.1  Call-Out &amp; Response Charges</t>
  </si>
  <si>
    <t>Service</t>
  </si>
  <si>
    <t>Standard Hrs (€)</t>
  </si>
  <si>
    <t>Out of Hours (€)</t>
  </si>
  <si>
    <t>6.1.1</t>
  </si>
  <si>
    <t>Per call-out</t>
  </si>
  <si>
    <t>6.1.2</t>
  </si>
  <si>
    <t>6.2  Daywork Labour Rates</t>
  </si>
  <si>
    <t>Trade / Grade</t>
  </si>
  <si>
    <t>6.2.1</t>
  </si>
  <si>
    <t>6.2.2</t>
  </si>
  <si>
    <t>6.2.3</t>
  </si>
  <si>
    <t>6.2.4</t>
  </si>
  <si>
    <t>6.2.5</t>
  </si>
  <si>
    <t>General Operative</t>
  </si>
  <si>
    <t>SECTION 7: SCHEDULE OF RATES — COMPONENT REPLACEMENT</t>
  </si>
  <si>
    <t>All rates are supply and installation inclusive unless stated. Parts must be OEM (original equipment manufacturer) or directly equivalent. Any substitution requires written Authority approval. Warranty: 12 months on all parts and labour from date of installation.</t>
  </si>
  <si>
    <t>7.1  Major Components</t>
  </si>
  <si>
    <t>Component</t>
  </si>
  <si>
    <t>Supply (€)</t>
  </si>
  <si>
    <t>Installation (€)</t>
  </si>
  <si>
    <t>Supply + Fit (€)</t>
  </si>
  <si>
    <t>7.1.1</t>
  </si>
  <si>
    <t>Compressor — Mitsubishi Ecodan (OEM or approved equivalent)</t>
  </si>
  <si>
    <t>7.1.2</t>
  </si>
  <si>
    <t>Compressor — Daikin Altherma (OEM or approved equivalent)</t>
  </si>
  <si>
    <t>7.1.3</t>
  </si>
  <si>
    <t>Compressor — Samsung EHS (OEM or approved equivalent)</t>
  </si>
  <si>
    <t>7.1.4</t>
  </si>
  <si>
    <t>Compressor — Grant Aerona³ (OEM or approved equivalent)</t>
  </si>
  <si>
    <t>7.1.5</t>
  </si>
  <si>
    <t>Compressor — other brand (contractor to specify at quotation stage)</t>
  </si>
  <si>
    <t>7.2  Controls &amp; Electrical Components</t>
  </si>
  <si>
    <t>7.2.1</t>
  </si>
  <si>
    <t>Main PCB / control board — Mitsubishi Ecodan</t>
  </si>
  <si>
    <t>7.2.2</t>
  </si>
  <si>
    <t>Main PCB / control board — Daikin Altherma</t>
  </si>
  <si>
    <t>7.2.3</t>
  </si>
  <si>
    <t>Main PCB / control board — Samsung EHS</t>
  </si>
  <si>
    <t>7.2.4</t>
  </si>
  <si>
    <t>Main PCB / control board — Grant Aerona³</t>
  </si>
  <si>
    <t>7.2.5</t>
  </si>
  <si>
    <t>Outdoor unit PCB / inverter board (any brand — contractor to specify at quotation)</t>
  </si>
  <si>
    <t>7.2.6</t>
  </si>
  <si>
    <t>Room controller / thermostat (OEM replacement)</t>
  </si>
  <si>
    <t>7.2.7</t>
  </si>
  <si>
    <t>Flow temperature sensor / NTC thermistor</t>
  </si>
  <si>
    <t>7.2.8</t>
  </si>
  <si>
    <t>Pressure transducer / high-low pressure switch</t>
  </si>
  <si>
    <t>7.3  Hydraulic &amp; Mechanical Components</t>
  </si>
  <si>
    <t>7.3.1</t>
  </si>
  <si>
    <t>Circulating pump — Grundfos or equivalent (domestic heat pump circuit)</t>
  </si>
  <si>
    <t>7.3.2</t>
  </si>
  <si>
    <t>Circulating pump — commercial grade (above 16 kW systems)</t>
  </si>
  <si>
    <t>7.3.3</t>
  </si>
  <si>
    <t>Fan motor — outdoor unit (any brand — contractor to specify at quotation)</t>
  </si>
  <si>
    <t>7.3.4</t>
  </si>
  <si>
    <t>3-way motorised valve — DN15/DN20</t>
  </si>
  <si>
    <t>7.3.5</t>
  </si>
  <si>
    <t>4-way reversing valve</t>
  </si>
  <si>
    <t>7.3.6</t>
  </si>
  <si>
    <t>Expansion vessel — potable (5–18 litre) — supply and fit</t>
  </si>
  <si>
    <t>7.3.7</t>
  </si>
  <si>
    <t>Expansion vessel — heating circuit (5–18 litre) — supply and fit</t>
  </si>
  <si>
    <t>7.3.8</t>
  </si>
  <si>
    <t>Pressure relief valve — 3 bar (supply and fit)</t>
  </si>
  <si>
    <t>7.3.9</t>
  </si>
  <si>
    <t>Heat exchanger / plate heat exchanger (domestic scale)</t>
  </si>
  <si>
    <t>7.3.10</t>
  </si>
  <si>
    <t>System drain down, clean, and re-commission (full drain, inhibitor dose, refill, pressure test)</t>
  </si>
  <si>
    <t>PRICING SUMMARY — CONTRACT TOTALS &amp; EVALUATION</t>
  </si>
  <si>
    <t>Section</t>
  </si>
  <si>
    <t>Description</t>
  </si>
  <si>
    <t>Unit Rate (€)</t>
  </si>
  <si>
    <t>Estimated Annual Cost (€)</t>
  </si>
  <si>
    <t>S2</t>
  </si>
  <si>
    <t>Heat Pump PPM — all manufacturers</t>
  </si>
  <si>
    <t>S3</t>
  </si>
  <si>
    <t>Ventilation Systems — PPM &amp; repairs</t>
  </si>
  <si>
    <t>S4</t>
  </si>
  <si>
    <t>S5</t>
  </si>
  <si>
    <t>Access &amp; Scaffolding (at-height works)</t>
  </si>
  <si>
    <t>S6</t>
  </si>
  <si>
    <t>Reactive Maintenance &amp; Dayworks</t>
  </si>
  <si>
    <t>S7</t>
  </si>
  <si>
    <t>Component Replacement (indicative)</t>
  </si>
  <si>
    <t>ESTIMATED ANNUAL CONTRACT VALUE (excl. VAT)</t>
  </si>
  <si>
    <t>Amount</t>
  </si>
  <si>
    <t>Amount (€)</t>
  </si>
  <si>
    <t>F-Gas Certification</t>
  </si>
  <si>
    <t>12 months on all reactive works and component replacements from date of completion.</t>
  </si>
  <si>
    <t>Component Approval</t>
  </si>
  <si>
    <t>Service Reports</t>
  </si>
  <si>
    <t>Signed service report required within 24 hours of every visit. Must include engineer name, cert number, works done, parts used, defects noted.</t>
  </si>
  <si>
    <t>Extension Notice</t>
  </si>
  <si>
    <t>F-Gas log update and statutory reporting (per system, per annum)</t>
  </si>
  <si>
    <t>Per system</t>
  </si>
  <si>
    <t>MEWP / scissor lift (up to 6 m working height) — per day</t>
  </si>
  <si>
    <t>MEWP / boom lift / cherry picker (6 m to 12 m working height) — per day</t>
  </si>
  <si>
    <t>Traditional scaffold — erect, 1 week standing, dismantle (per lift)</t>
  </si>
  <si>
    <t>Surcharge: roof-mounted or restricted-access heat pump unit (added to PPM rate) — per visit</t>
  </si>
  <si>
    <t>Applies where outdoor units are installed at height and standard ladder access is not permitted under RAMS. All rates include delivery, erect/set-up, use, and removal. Works at height must comply with Safety, Health and Welfare at Work (Work at Height) Regulations 2006.</t>
  </si>
  <si>
    <t>5.1</t>
  </si>
  <si>
    <t>5.2</t>
  </si>
  <si>
    <t>5.3</t>
  </si>
  <si>
    <t>5.4</t>
  </si>
  <si>
    <t>Total</t>
  </si>
  <si>
    <t>Heat Pump / Refrigeration Engineer (F-Gas Cat I certified)</t>
  </si>
  <si>
    <t>Mechanical / Plumbing Engineer</t>
  </si>
  <si>
    <t>Electrical Engineer (RECI/ETCI registered)</t>
  </si>
  <si>
    <t>Ventilation / MVHR Engineer</t>
  </si>
  <si>
    <t>Total Schedule of rates</t>
  </si>
  <si>
    <t>Total Servicing Heat pumps</t>
  </si>
  <si>
    <t>Total Ventilation Servicing</t>
  </si>
  <si>
    <t>Total specialist systems</t>
  </si>
  <si>
    <t>Specialist Systems ( re-gas, cages)</t>
  </si>
  <si>
    <t xml:space="preserve">This summary sheet is for evaluation purposes. All figures pull from the individual section sheets. Contractors must complete all rate cells in Sections 1–7 before this summary will calculate correctly. </t>
  </si>
  <si>
    <t>Mark-up applies to net supplier invoice cost. Any single purchase over €500 requires written Authority approval and original invoice submission.</t>
  </si>
  <si>
    <t>Per system/pa</t>
  </si>
  <si>
    <t>No single component replacement exceeding €500 supply + fit may proceed without prior written Authority approval.</t>
  </si>
  <si>
    <t>Galway City Council</t>
  </si>
  <si>
    <t>2026/04/HPS/VS</t>
  </si>
  <si>
    <t>All operatives working on refrigerant circuits must hold a valid F-Gas certification appropriate to their scope of work (Category I preferred). Full certification records must be provided upon request.</t>
  </si>
  <si>
    <t>The initial term shall be 2 years. The Client shall have the sole option to extend the contract for two subsequent 1-year periods (the 'Extension Options'). To exercise an Extension Option, the Client must provide at least 3 months' written notice prior to the end of the then-current term. Failure to provide such notice shall result in the contract expiring automatically.</t>
  </si>
  <si>
    <t>T8</t>
  </si>
  <si>
    <t>Per house</t>
  </si>
  <si>
    <t>3.3.7</t>
  </si>
  <si>
    <t>Airflow measurement — room-by-room using calibrated equipment at each terminal (L/s), per I.S. EN 14134:2019</t>
  </si>
  <si>
    <t>System balancing — adjust supply and extract terminals to achieve design airflow rates (±10–15% tolerance)</t>
  </si>
  <si>
    <t>Commissioning report — written record of all measured flows, unit settings, SFP, heat recovery efficiency, and sign-off for TGD Part F / NSAI validation</t>
  </si>
  <si>
    <t>3.3.8</t>
  </si>
  <si>
    <t>3.3.9</t>
  </si>
  <si>
    <t>External weather cowl and fresh air intake grille clean — remove debris, insect ingress, and blockages from intake and exhaust cowls. Inspect cowl condition and report any damage. Carried out during PPM visit or as standalone reactive works.</t>
  </si>
  <si>
    <t>3.2.6</t>
  </si>
  <si>
    <t>3.3.10</t>
  </si>
  <si>
    <t>Ductwork inspection and joint re-sealing — visual and physical inspection of all accessible ductwork for crushed flexible duct, sharp bends, disconnected joints, and air leakage. Re-seal defective joints using approved mastic or foil tape. Engineer to note any inaccessible sections on service report.</t>
  </si>
  <si>
    <t>Per Visit</t>
  </si>
  <si>
    <t>3.3.10a</t>
  </si>
  <si>
    <t>3.3.11</t>
  </si>
  <si>
    <t>Homeowner operating and maintenance information pack — preparation and issue of written guide per TGD Part F 1.2.1.11. To cover: filter change intervals and procedure, controls operation, boost and bypass modes, and contractor contact details. Required at new build handover or change of occupancy.</t>
  </si>
  <si>
    <t>Per unit / house</t>
  </si>
  <si>
    <t>Standard Heat Recovery Ventilation (MVHR) — annual PPM service. To include: inspection and clean of heat exchanger core, check and record heat recovery efficiency, inspect and clean condensate drain, check and lubricate fans, replace filters (priced separately under Section 3.2), test controls and boost modes, check external cowls and intake/exhaust terminals, inspect ductwork connections at unit, and record all readings and observations on service report. Labour inclusive — filters and parts priced separately.</t>
  </si>
  <si>
    <t>Per unit/visit</t>
  </si>
  <si>
    <t>Per  visit</t>
  </si>
  <si>
    <t>Demand Control whole house ventilation unit — annual PPM service. To include: inspection and clean of all extract and supply terminals, check and record airflow rates at each terminal, inspect and clean humidity and CO₂ sensors, check fan operation and record running speeds, inspect and clean condensate drain where applicable, check all controls and demand control settings, inspect ductwork connections at unit, check external cowls and intake/exhaust terminals, replace filters where fitted (priced separately under Section 3.2), and record all readings and observations on service report. Labour inclusive — filters and parts priced separately.</t>
  </si>
  <si>
    <t>Boost mode and controls functional test — applicable to both MVHR units (Ref 3.1.1) and Demand Control units (Ref 3.1.2). To be carried out during each annual PPM visit. To include: summer bypass operation test, boost mode activation and response check, humidity and CO₂ sensor response verification, confirmation of correct mode sequencing and controls operation. Engineer to record pass/fail result for each function tested on service report. Any failed or degraded sensors or controls to be noted as defects for separate reactive quotation.</t>
  </si>
  <si>
    <t>Refrigerant and cage rates are supply-and-fit inclusive. Contractor to confirm dimensions on survey before ordering cages</t>
  </si>
  <si>
    <t>Re-gas heat pump system to manufacturer spec (R290 propane) — incl. reclaim, disposal, F-Gas cert</t>
  </si>
  <si>
    <t>Ductwork joint re-sealing materials — supply of approved mastic sealant and/or foil tape used during inspection and re-sealing works (Ref 3.3.10). Contractor to submit supplier invoice for materials used.</t>
  </si>
  <si>
    <t>Preliminary costs are deemed included in section rates</t>
  </si>
  <si>
    <t>T9</t>
  </si>
  <si>
    <t>Preliminaries</t>
  </si>
  <si>
    <t>Standard hours: 08:00–17:00 Mon–Fri (excl. public holidays). Call-out charge includes travel and first hour on site. Additional time charged at hourly rate. Estimated quantities are set by the Authority for tender evaluation purposes only and do not represent a guaranteed volume of work. The contract will be measured and paid on actual quantities at the rates submitted</t>
  </si>
  <si>
    <t xml:space="preserve">Ref  </t>
  </si>
  <si>
    <t>Est. Annual Qty</t>
  </si>
  <si>
    <t>ServiceStd Rate (€)</t>
  </si>
  <si>
    <t>OOH Rate (€)</t>
  </si>
  <si>
    <t>Annual Value (€)</t>
  </si>
  <si>
    <t>General call-out — incl. travel and 1st hour</t>
  </si>
  <si>
    <t>Emergency call-out — 4hr response 24/7</t>
  </si>
  <si>
    <t>Total 6.1 &amp; 6.2 to summary column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</si>
</sst>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2]\ * #,##0.00_-;\-[$€-2]\ * #,##0.00_-;_-[$€-2]\ * &quot;-&quot;??_-;_-@_-"/>
  </numFmts>
  <fonts count="21" x14ac:knownFonts="1">
    <font>
      <sz val="11"/>
      <color theme="1"/>
      <name val="Calibri"/>
      <family val="2"/>
      <scheme val="minor"/>
    </font>
    <font>
      <b/>
      <sz val="16"/>
      <color rgb="FFFFFFFF"/>
      <name val="Arial"/>
      <family val="2"/>
    </font>
    <font>
      <b/>
      <sz val="10"/>
      <color rgb="FF1F3864"/>
      <name val="Arial"/>
      <family val="2"/>
    </font>
    <font>
      <sz val="10"/>
      <color rgb="FF000000"/>
      <name val="Arial"/>
      <family val="2"/>
    </font>
    <font>
      <b/>
      <sz val="11"/>
      <color rgb="FFFFFFFF"/>
      <name val="Arial"/>
      <family val="2"/>
    </font>
    <font>
      <i/>
      <sz val="8"/>
      <color rgb="FF595959"/>
      <name val="Arial"/>
      <family val="2"/>
    </font>
    <font>
      <b/>
      <sz val="9"/>
      <color rgb="FF1F3864"/>
      <name val="Arial"/>
      <family val="2"/>
    </font>
    <font>
      <b/>
      <sz val="9"/>
      <color rgb="FF000000"/>
      <name val="Arial"/>
      <family val="2"/>
    </font>
    <font>
      <sz val="9"/>
      <color rgb="FF000000"/>
      <name val="Arial"/>
      <family val="2"/>
    </font>
    <font>
      <b/>
      <sz val="13"/>
      <color rgb="FFFFFFFF"/>
      <name val="Arial"/>
      <family val="2"/>
    </font>
    <font>
      <sz val="9"/>
      <color rgb="FF1F3864"/>
      <name val="Arial"/>
      <family val="2"/>
    </font>
    <font>
      <b/>
      <sz val="11"/>
      <color rgb="FF1F3864"/>
      <name val="Arial"/>
      <family val="2"/>
    </font>
    <font>
      <b/>
      <sz val="9"/>
      <color rgb="FF1F3864"/>
      <name val="Arial"/>
      <family val="2"/>
    </font>
    <font>
      <sz val="9"/>
      <color rgb="FF000000"/>
      <name val="Arial"/>
      <family val="2"/>
    </font>
    <font>
      <sz val="11"/>
      <color theme="1"/>
      <name val="Calibri"/>
      <family val="2"/>
      <scheme val="minor"/>
    </font>
    <font>
      <b/>
      <sz val="11"/>
      <color theme="1"/>
      <name val="Calibri"/>
      <family val="2"/>
      <scheme val="minor"/>
    </font>
    <font>
      <sz val="9"/>
      <color theme="1"/>
      <name val="Arial"/>
      <family val="2"/>
    </font>
    <font>
      <i/>
      <sz val="8"/>
      <color rgb="FF595959"/>
      <name val="Arial"/>
      <family val="2"/>
    </font>
    <font>
      <b/>
      <sz val="10"/>
      <color rgb="FF000000"/>
      <name val="Arial"/>
      <family val="2"/>
    </font>
    <font>
      <sz val="10"/>
      <color rgb="FF000000"/>
      <name val="Arial"/>
      <family val="2"/>
    </font>
    <font>
      <b/>
      <sz val="8"/>
      <color theme="1"/>
      <name val="Arial"/>
      <family val="2"/>
    </font>
  </fonts>
  <fills count="17">
    <fill>
      <patternFill patternType="none"/>
    </fill>
    <fill>
      <patternFill patternType="gray125"/>
    </fill>
    <fill>
      <patternFill patternType="solid">
        <fgColor rgb="FF1F3864"/>
      </patternFill>
    </fill>
    <fill>
      <patternFill patternType="solid">
        <fgColor rgb="FFDEEAF1"/>
      </patternFill>
    </fill>
    <fill>
      <patternFill patternType="solid">
        <fgColor rgb="FFFFFF00"/>
      </patternFill>
    </fill>
    <fill>
      <patternFill patternType="solid">
        <fgColor rgb="FFFFFFFF"/>
      </patternFill>
    </fill>
    <fill>
      <patternFill patternType="solid">
        <fgColor rgb="FFBDD7EE"/>
      </patternFill>
    </fill>
    <fill>
      <patternFill patternType="solid">
        <fgColor rgb="FFF2F2F2"/>
      </patternFill>
    </fill>
    <fill>
      <patternFill patternType="solid">
        <fgColor rgb="FFFFF2CC"/>
      </patternFill>
    </fill>
    <fill>
      <patternFill patternType="solid">
        <fgColor rgb="FF2E5C9E"/>
      </patternFill>
    </fill>
    <fill>
      <patternFill patternType="solid">
        <fgColor rgb="FFE2EFDA"/>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medium">
        <color indexed="64"/>
      </right>
      <top style="medium">
        <color indexed="64"/>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44" fontId="14" fillId="0" borderId="0" applyFont="0" applyFill="0" applyBorder="0" applyAlignment="0" applyProtection="0"/>
  </cellStyleXfs>
  <cellXfs count="131">
    <xf numFmtId="0" fontId="0" fillId="0" borderId="0" xfId="0"/>
    <xf numFmtId="0" fontId="6" fillId="6" borderId="1" xfId="0" applyFont="1" applyFill="1" applyBorder="1" applyAlignment="1">
      <alignment horizontal="center" vertical="center"/>
    </xf>
    <xf numFmtId="0" fontId="6" fillId="7" borderId="1" xfId="0" applyFont="1" applyFill="1" applyBorder="1" applyAlignment="1">
      <alignment horizontal="center" vertical="center"/>
    </xf>
    <xf numFmtId="0" fontId="8" fillId="7" borderId="1" xfId="0" applyFont="1" applyFill="1" applyBorder="1" applyAlignment="1">
      <alignment horizontal="left" vertical="center" wrapText="1"/>
    </xf>
    <xf numFmtId="0" fontId="6" fillId="5" borderId="1" xfId="0" applyFont="1" applyFill="1" applyBorder="1" applyAlignment="1">
      <alignment horizontal="center" vertical="center"/>
    </xf>
    <xf numFmtId="0" fontId="8" fillId="5" borderId="1" xfId="0" applyFont="1" applyFill="1" applyBorder="1" applyAlignment="1">
      <alignment horizontal="left" vertical="center" wrapText="1"/>
    </xf>
    <xf numFmtId="0" fontId="0" fillId="5" borderId="0" xfId="0" applyFill="1"/>
    <xf numFmtId="0" fontId="8" fillId="7" borderId="1" xfId="0" applyFont="1" applyFill="1" applyBorder="1" applyAlignment="1">
      <alignment horizontal="center" vertical="center"/>
    </xf>
    <xf numFmtId="0" fontId="10" fillId="3"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3"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5" borderId="1" xfId="0" applyFont="1" applyFill="1" applyBorder="1" applyAlignment="1">
      <alignment horizontal="center" vertical="center"/>
    </xf>
    <xf numFmtId="0" fontId="2" fillId="7" borderId="1" xfId="0" applyFont="1" applyFill="1" applyBorder="1" applyAlignment="1">
      <alignment horizontal="center" vertical="center"/>
    </xf>
    <xf numFmtId="0" fontId="0" fillId="3" borderId="1" xfId="0" applyFill="1" applyBorder="1" applyAlignment="1">
      <alignment horizontal="center" vertical="center"/>
    </xf>
    <xf numFmtId="0" fontId="2" fillId="5"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0" fillId="0" borderId="0" xfId="0" applyAlignment="1">
      <alignment wrapText="1"/>
    </xf>
    <xf numFmtId="0" fontId="0" fillId="5" borderId="0" xfId="0" applyFill="1" applyAlignment="1">
      <alignment wrapText="1"/>
    </xf>
    <xf numFmtId="0" fontId="8" fillId="7"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0" fillId="5" borderId="1" xfId="0" applyFill="1" applyBorder="1"/>
    <xf numFmtId="0" fontId="13" fillId="7" borderId="1" xfId="0" applyFont="1" applyFill="1" applyBorder="1" applyAlignment="1">
      <alignment horizontal="center" vertical="center"/>
    </xf>
    <xf numFmtId="0" fontId="13" fillId="7" borderId="1" xfId="0" applyFont="1" applyFill="1" applyBorder="1" applyAlignment="1">
      <alignment horizontal="left" vertical="center" wrapText="1"/>
    </xf>
    <xf numFmtId="0" fontId="13" fillId="5" borderId="1" xfId="0" applyFont="1" applyFill="1" applyBorder="1" applyAlignment="1">
      <alignment horizontal="center" vertical="center"/>
    </xf>
    <xf numFmtId="164" fontId="8" fillId="7" borderId="1" xfId="0" applyNumberFormat="1" applyFont="1" applyFill="1" applyBorder="1" applyAlignment="1">
      <alignment horizontal="center" vertical="center"/>
    </xf>
    <xf numFmtId="164" fontId="0" fillId="5" borderId="0" xfId="0" applyNumberFormat="1" applyFill="1"/>
    <xf numFmtId="164" fontId="10" fillId="3" borderId="1" xfId="0" applyNumberFormat="1" applyFont="1" applyFill="1" applyBorder="1" applyAlignment="1">
      <alignment horizontal="center" vertical="center"/>
    </xf>
    <xf numFmtId="0" fontId="13" fillId="5" borderId="1" xfId="0" applyFont="1" applyFill="1" applyBorder="1" applyAlignment="1">
      <alignment horizontal="left" vertical="center" wrapText="1"/>
    </xf>
    <xf numFmtId="164" fontId="0" fillId="0" borderId="0" xfId="0" applyNumberFormat="1"/>
    <xf numFmtId="164" fontId="8" fillId="10" borderId="1" xfId="0" applyNumberFormat="1" applyFont="1" applyFill="1" applyBorder="1" applyAlignment="1">
      <alignment horizontal="center" vertical="center"/>
    </xf>
    <xf numFmtId="0" fontId="0" fillId="11" borderId="0" xfId="0" applyFill="1"/>
    <xf numFmtId="0" fontId="18" fillId="11" borderId="5" xfId="0" applyFont="1" applyFill="1" applyBorder="1" applyAlignment="1">
      <alignment horizontal="left" vertical="center" wrapText="1"/>
    </xf>
    <xf numFmtId="0" fontId="0" fillId="11" borderId="0" xfId="0" applyFill="1" applyAlignment="1">
      <alignment wrapText="1"/>
    </xf>
    <xf numFmtId="164" fontId="0" fillId="11" borderId="0" xfId="0" applyNumberFormat="1" applyFill="1"/>
    <xf numFmtId="0" fontId="15" fillId="5" borderId="0" xfId="0" applyFont="1" applyFill="1"/>
    <xf numFmtId="0" fontId="15" fillId="11" borderId="0" xfId="0" applyFont="1" applyFill="1" applyAlignment="1">
      <alignment wrapText="1"/>
    </xf>
    <xf numFmtId="0" fontId="15" fillId="11" borderId="0" xfId="0" applyFont="1" applyFill="1"/>
    <xf numFmtId="164" fontId="15" fillId="11" borderId="0" xfId="0" applyNumberFormat="1" applyFont="1" applyFill="1"/>
    <xf numFmtId="0" fontId="15" fillId="0" borderId="0" xfId="0" applyFont="1"/>
    <xf numFmtId="164" fontId="15" fillId="11" borderId="0" xfId="0" applyNumberFormat="1" applyFont="1" applyFill="1" applyAlignment="1">
      <alignment horizontal="right"/>
    </xf>
    <xf numFmtId="164" fontId="15" fillId="3" borderId="1" xfId="1" applyNumberFormat="1" applyFont="1" applyFill="1" applyBorder="1" applyAlignment="1">
      <alignment horizontal="right"/>
    </xf>
    <xf numFmtId="164" fontId="0" fillId="3" borderId="1" xfId="0" applyNumberFormat="1" applyFill="1" applyBorder="1" applyAlignment="1">
      <alignment horizontal="center" vertical="center"/>
    </xf>
    <xf numFmtId="164" fontId="11" fillId="10" borderId="4" xfId="0" applyNumberFormat="1" applyFont="1" applyFill="1" applyBorder="1" applyAlignment="1">
      <alignment horizontal="center" vertical="center"/>
    </xf>
    <xf numFmtId="0" fontId="6" fillId="7"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64" fontId="15" fillId="12" borderId="1" xfId="0" applyNumberFormat="1" applyFont="1" applyFill="1" applyBorder="1"/>
    <xf numFmtId="0" fontId="6" fillId="7" borderId="8" xfId="0" applyFont="1" applyFill="1" applyBorder="1" applyAlignment="1">
      <alignment horizontal="center" vertical="center"/>
    </xf>
    <xf numFmtId="0" fontId="6" fillId="7" borderId="8" xfId="0" applyFont="1" applyFill="1" applyBorder="1" applyAlignment="1">
      <alignment horizontal="left" vertical="center" wrapText="1"/>
    </xf>
    <xf numFmtId="0" fontId="8" fillId="14" borderId="1" xfId="0" applyFont="1" applyFill="1" applyBorder="1" applyAlignment="1">
      <alignment horizontal="center" vertical="center"/>
    </xf>
    <xf numFmtId="0" fontId="16" fillId="14" borderId="0" xfId="0" applyFont="1" applyFill="1"/>
    <xf numFmtId="0" fontId="16" fillId="14" borderId="1" xfId="0" applyFont="1" applyFill="1" applyBorder="1" applyAlignment="1">
      <alignment wrapText="1"/>
    </xf>
    <xf numFmtId="0" fontId="13" fillId="14" borderId="1" xfId="0" applyFont="1" applyFill="1" applyBorder="1" applyAlignment="1">
      <alignment horizontal="center" vertical="center"/>
    </xf>
    <xf numFmtId="0" fontId="0" fillId="14" borderId="1" xfId="0" applyFill="1" applyBorder="1" applyAlignment="1">
      <alignment horizontal="center" vertical="center"/>
    </xf>
    <xf numFmtId="0" fontId="13" fillId="15" borderId="1" xfId="0" applyFont="1" applyFill="1" applyBorder="1" applyAlignment="1">
      <alignment horizontal="center" vertical="center"/>
    </xf>
    <xf numFmtId="0" fontId="8" fillId="15" borderId="1" xfId="0" applyFont="1" applyFill="1" applyBorder="1" applyAlignment="1">
      <alignment horizontal="left" vertical="center" wrapText="1"/>
    </xf>
    <xf numFmtId="0" fontId="16" fillId="14" borderId="1" xfId="0" applyFont="1" applyFill="1" applyBorder="1" applyAlignment="1">
      <alignment vertical="center"/>
    </xf>
    <xf numFmtId="0" fontId="8" fillId="14" borderId="8" xfId="0" applyFont="1" applyFill="1" applyBorder="1" applyAlignment="1">
      <alignment horizontal="center" vertical="center"/>
    </xf>
    <xf numFmtId="0" fontId="13" fillId="14" borderId="8" xfId="0" applyFont="1" applyFill="1" applyBorder="1" applyAlignment="1">
      <alignment horizontal="left" vertical="center" wrapText="1"/>
    </xf>
    <xf numFmtId="0" fontId="0" fillId="13" borderId="0" xfId="0" applyFill="1"/>
    <xf numFmtId="0" fontId="0" fillId="14" borderId="0" xfId="0" applyFill="1"/>
    <xf numFmtId="0" fontId="16" fillId="15" borderId="1" xfId="0" applyFont="1" applyFill="1" applyBorder="1" applyAlignment="1">
      <alignment wrapText="1"/>
    </xf>
    <xf numFmtId="0" fontId="16" fillId="15" borderId="1" xfId="0" applyFont="1" applyFill="1" applyBorder="1"/>
    <xf numFmtId="0" fontId="16" fillId="15"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16" fillId="15" borderId="1" xfId="0" applyFont="1" applyFill="1" applyBorder="1" applyAlignment="1">
      <alignment vertical="center"/>
    </xf>
    <xf numFmtId="0" fontId="6" fillId="5" borderId="10" xfId="0" applyFont="1" applyFill="1" applyBorder="1" applyAlignment="1">
      <alignment horizontal="center" vertical="center"/>
    </xf>
    <xf numFmtId="0" fontId="7" fillId="5" borderId="11" xfId="0" applyFont="1" applyFill="1" applyBorder="1" applyAlignment="1">
      <alignment horizontal="left" vertical="center" wrapText="1"/>
    </xf>
    <xf numFmtId="0" fontId="16" fillId="0" borderId="1" xfId="0" applyFont="1" applyBorder="1" applyAlignment="1">
      <alignment horizontal="center" vertical="center"/>
    </xf>
    <xf numFmtId="0" fontId="20" fillId="0" borderId="1" xfId="0" applyFont="1" applyBorder="1" applyAlignment="1">
      <alignment vertical="center" wrapText="1"/>
    </xf>
    <xf numFmtId="164" fontId="8" fillId="5" borderId="1" xfId="0" applyNumberFormat="1" applyFont="1" applyFill="1" applyBorder="1" applyAlignment="1">
      <alignment horizontal="center" vertical="center"/>
    </xf>
    <xf numFmtId="0" fontId="15" fillId="0" borderId="1" xfId="0" applyFont="1" applyBorder="1"/>
    <xf numFmtId="0" fontId="16" fillId="0" borderId="1" xfId="0" applyFont="1" applyBorder="1" applyAlignment="1">
      <alignment wrapText="1"/>
    </xf>
    <xf numFmtId="0" fontId="16" fillId="0" borderId="1" xfId="0" applyFont="1" applyBorder="1"/>
    <xf numFmtId="0" fontId="10" fillId="3" borderId="1" xfId="1" applyNumberFormat="1" applyFont="1" applyFill="1" applyBorder="1" applyAlignment="1">
      <alignment horizontal="center" vertical="center"/>
    </xf>
    <xf numFmtId="164" fontId="16" fillId="0" borderId="1" xfId="0" applyNumberFormat="1" applyFont="1" applyBorder="1"/>
    <xf numFmtId="0" fontId="15" fillId="16" borderId="1" xfId="0" applyFont="1" applyFill="1" applyBorder="1" applyAlignment="1">
      <alignment wrapText="1"/>
    </xf>
    <xf numFmtId="0" fontId="6" fillId="16" borderId="1" xfId="0" applyFont="1" applyFill="1" applyBorder="1" applyAlignment="1">
      <alignment horizontal="center" vertical="center" wrapText="1"/>
    </xf>
    <xf numFmtId="0" fontId="15" fillId="16" borderId="1" xfId="0" applyFont="1" applyFill="1" applyBorder="1"/>
    <xf numFmtId="0" fontId="15" fillId="5" borderId="1" xfId="0" applyFont="1" applyFill="1" applyBorder="1" applyAlignment="1">
      <alignment wrapText="1"/>
    </xf>
    <xf numFmtId="164" fontId="0" fillId="5" borderId="1" xfId="0" applyNumberFormat="1" applyFill="1" applyBorder="1"/>
    <xf numFmtId="164" fontId="0" fillId="0" borderId="1" xfId="0" applyNumberFormat="1" applyBorder="1"/>
    <xf numFmtId="0" fontId="0" fillId="12" borderId="1" xfId="0" applyFill="1" applyBorder="1"/>
    <xf numFmtId="164" fontId="0" fillId="12" borderId="1" xfId="0" applyNumberFormat="1" applyFill="1" applyBorder="1"/>
    <xf numFmtId="0" fontId="4" fillId="9" borderId="1" xfId="0" applyFont="1" applyFill="1" applyBorder="1" applyAlignment="1">
      <alignment horizontal="left" vertical="center"/>
    </xf>
    <xf numFmtId="0" fontId="0" fillId="0" borderId="1" xfId="0" applyBorder="1"/>
    <xf numFmtId="0" fontId="9" fillId="2" borderId="6" xfId="0" applyFont="1" applyFill="1" applyBorder="1" applyAlignment="1">
      <alignment horizontal="center" vertical="center" wrapText="1"/>
    </xf>
    <xf numFmtId="0" fontId="9" fillId="2" borderId="0" xfId="0" applyFont="1" applyFill="1" applyAlignment="1">
      <alignment horizontal="center" vertical="center" wrapText="1"/>
    </xf>
    <xf numFmtId="0" fontId="5" fillId="8" borderId="6" xfId="0" applyFont="1" applyFill="1" applyBorder="1" applyAlignment="1">
      <alignment horizontal="center" vertical="center" wrapText="1"/>
    </xf>
    <xf numFmtId="0" fontId="5" fillId="8" borderId="0" xfId="0" applyFont="1" applyFill="1" applyAlignment="1">
      <alignment horizontal="center" vertical="center"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16" fillId="0" borderId="1" xfId="0" applyFont="1" applyBorder="1" applyAlignment="1">
      <alignment horizontal="center" vertical="center"/>
    </xf>
    <xf numFmtId="0" fontId="13"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1" xfId="0" applyFont="1" applyFill="1" applyBorder="1" applyAlignment="1">
      <alignment horizontal="left" vertical="center" wrapText="1"/>
    </xf>
    <xf numFmtId="0" fontId="0" fillId="0" borderId="9" xfId="0" applyBorder="1" applyAlignment="1">
      <alignment wrapText="1"/>
    </xf>
    <xf numFmtId="0" fontId="0" fillId="0" borderId="12" xfId="0" applyBorder="1" applyAlignment="1">
      <alignment wrapText="1"/>
    </xf>
    <xf numFmtId="0" fontId="3" fillId="5" borderId="1" xfId="0" applyFont="1" applyFill="1" applyBorder="1" applyAlignment="1">
      <alignment horizontal="left" vertical="center"/>
    </xf>
    <xf numFmtId="0" fontId="3" fillId="4" borderId="1" xfId="0" applyFont="1" applyFill="1" applyBorder="1" applyAlignment="1">
      <alignment horizontal="left" vertical="center"/>
    </xf>
    <xf numFmtId="0" fontId="5" fillId="3" borderId="1" xfId="0" applyFont="1" applyFill="1" applyBorder="1" applyAlignment="1">
      <alignment horizontal="left" vertical="center" wrapText="1"/>
    </xf>
    <xf numFmtId="0" fontId="0" fillId="0" borderId="0" xfId="0"/>
    <xf numFmtId="0" fontId="13"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4" fillId="2" borderId="1" xfId="0" applyFont="1" applyFill="1" applyBorder="1" applyAlignment="1">
      <alignment horizontal="left" vertical="center"/>
    </xf>
    <xf numFmtId="0" fontId="6" fillId="6" borderId="1" xfId="0" applyFont="1" applyFill="1" applyBorder="1" applyAlignment="1">
      <alignment horizontal="center" vertical="center" wrapText="1"/>
    </xf>
    <xf numFmtId="0" fontId="0" fillId="0" borderId="2" xfId="0" applyBorder="1" applyAlignment="1">
      <alignment wrapText="1"/>
    </xf>
    <xf numFmtId="0" fontId="0" fillId="0" borderId="3" xfId="0" applyBorder="1" applyAlignment="1">
      <alignment wrapText="1"/>
    </xf>
    <xf numFmtId="0" fontId="1" fillId="2" borderId="0" xfId="0" applyFont="1" applyFill="1" applyAlignment="1">
      <alignment horizontal="center" vertical="center" wrapText="1"/>
    </xf>
    <xf numFmtId="0" fontId="2" fillId="3" borderId="1" xfId="0" applyFont="1" applyFill="1" applyBorder="1" applyAlignment="1">
      <alignment horizontal="left" vertical="center" wrapText="1"/>
    </xf>
    <xf numFmtId="0" fontId="0" fillId="0" borderId="1" xfId="0" applyBorder="1" applyAlignment="1">
      <alignment wrapText="1"/>
    </xf>
    <xf numFmtId="0" fontId="19" fillId="4" borderId="1" xfId="0" applyFont="1" applyFill="1" applyBorder="1" applyAlignment="1">
      <alignment horizontal="left" vertical="center"/>
    </xf>
    <xf numFmtId="0" fontId="2" fillId="3" borderId="1" xfId="0" applyFont="1" applyFill="1" applyBorder="1" applyAlignment="1">
      <alignment horizontal="left" vertical="center"/>
    </xf>
    <xf numFmtId="0" fontId="5" fillId="8"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0" borderId="0" xfId="0" applyAlignment="1">
      <alignment wrapText="1"/>
    </xf>
    <xf numFmtId="0" fontId="17" fillId="8"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4" fillId="2" borderId="1" xfId="0" applyFont="1" applyFill="1" applyBorder="1" applyAlignment="1">
      <alignment horizontal="right" vertical="center"/>
    </xf>
    <xf numFmtId="0" fontId="17" fillId="8"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9" fillId="5" borderId="7" xfId="0" applyFont="1" applyFill="1" applyBorder="1" applyAlignment="1">
      <alignment horizontal="center" vertical="center" wrapText="1"/>
    </xf>
    <xf numFmtId="0" fontId="10" fillId="3" borderId="1" xfId="0" applyNumberFormat="1" applyFont="1" applyFill="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view="pageBreakPreview" zoomScaleNormal="100" zoomScaleSheetLayoutView="100" workbookViewId="0">
      <pane ySplit="4" topLeftCell="A5" activePane="bottomLeft" state="frozen"/>
      <selection pane="bottomLeft" activeCell="C22" sqref="C22:F22"/>
    </sheetView>
  </sheetViews>
  <sheetFormatPr defaultRowHeight="15" x14ac:dyDescent="0.25"/>
  <cols>
    <col min="1" max="1" width="7.5703125" customWidth="1"/>
    <col min="2" max="2" width="11.28515625" style="17" customWidth="1"/>
    <col min="3" max="6" width="16" customWidth="1"/>
  </cols>
  <sheetData>
    <row r="1" spans="1:6" ht="50.1" customHeight="1" x14ac:dyDescent="0.25">
      <c r="A1" s="112" t="s">
        <v>0</v>
      </c>
      <c r="B1" s="104"/>
      <c r="C1" s="104"/>
      <c r="D1" s="104"/>
      <c r="E1" s="104"/>
      <c r="F1" s="104"/>
    </row>
    <row r="2" spans="1:6" ht="20.100000000000001" customHeight="1" x14ac:dyDescent="0.25">
      <c r="A2" s="104"/>
      <c r="B2" s="104"/>
      <c r="C2" s="104"/>
      <c r="D2" s="104"/>
      <c r="E2" s="104"/>
      <c r="F2" s="104"/>
    </row>
    <row r="3" spans="1:6" ht="20.100000000000001" customHeight="1" x14ac:dyDescent="0.25">
      <c r="A3" s="104"/>
      <c r="B3" s="104"/>
      <c r="C3" s="104"/>
      <c r="D3" s="104"/>
      <c r="E3" s="104"/>
      <c r="F3" s="104"/>
    </row>
    <row r="4" spans="1:6" ht="18" customHeight="1" x14ac:dyDescent="0.25">
      <c r="A4" s="116" t="s">
        <v>1</v>
      </c>
      <c r="B4" s="88"/>
      <c r="C4" s="102"/>
      <c r="D4" s="88"/>
      <c r="E4" s="88"/>
      <c r="F4" s="88"/>
    </row>
    <row r="5" spans="1:6" ht="18" customHeight="1" x14ac:dyDescent="0.25">
      <c r="A5" s="116" t="s">
        <v>2</v>
      </c>
      <c r="B5" s="88"/>
      <c r="C5" s="115" t="s">
        <v>261</v>
      </c>
      <c r="D5" s="88"/>
      <c r="E5" s="88"/>
      <c r="F5" s="88"/>
    </row>
    <row r="6" spans="1:6" ht="18" customHeight="1" x14ac:dyDescent="0.25">
      <c r="A6" s="116" t="s">
        <v>3</v>
      </c>
      <c r="B6" s="88"/>
      <c r="C6" s="102"/>
      <c r="D6" s="88"/>
      <c r="E6" s="88"/>
      <c r="F6" s="88"/>
    </row>
    <row r="7" spans="1:6" ht="18" customHeight="1" x14ac:dyDescent="0.25">
      <c r="A7" s="116" t="s">
        <v>4</v>
      </c>
      <c r="B7" s="88"/>
      <c r="C7" s="102"/>
      <c r="D7" s="88"/>
      <c r="E7" s="88"/>
      <c r="F7" s="88"/>
    </row>
    <row r="8" spans="1:6" ht="18" customHeight="1" x14ac:dyDescent="0.25">
      <c r="A8" s="116" t="s">
        <v>5</v>
      </c>
      <c r="B8" s="88"/>
      <c r="C8" s="101" t="s">
        <v>6</v>
      </c>
      <c r="D8" s="88"/>
      <c r="E8" s="88"/>
      <c r="F8" s="88"/>
    </row>
    <row r="9" spans="1:6" ht="27" customHeight="1" x14ac:dyDescent="0.25">
      <c r="A9" s="113" t="s">
        <v>7</v>
      </c>
      <c r="B9" s="114"/>
      <c r="C9" s="115" t="s">
        <v>260</v>
      </c>
      <c r="D9" s="88"/>
      <c r="E9" s="88"/>
      <c r="F9" s="88"/>
    </row>
    <row r="11" spans="1:6" ht="18" customHeight="1" x14ac:dyDescent="0.25">
      <c r="A11" s="108" t="s">
        <v>8</v>
      </c>
      <c r="B11" s="104"/>
      <c r="C11" s="104"/>
      <c r="D11" s="104"/>
      <c r="E11" s="104"/>
      <c r="F11" s="104"/>
    </row>
    <row r="12" spans="1:6" ht="38.25" customHeight="1" x14ac:dyDescent="0.25">
      <c r="A12" s="103" t="s">
        <v>9</v>
      </c>
      <c r="B12" s="104"/>
      <c r="C12" s="104"/>
      <c r="D12" s="104"/>
      <c r="E12" s="104"/>
      <c r="F12" s="104"/>
    </row>
    <row r="13" spans="1:6" x14ac:dyDescent="0.25">
      <c r="A13" s="1" t="s">
        <v>10</v>
      </c>
      <c r="B13" s="16" t="s">
        <v>11</v>
      </c>
      <c r="C13" s="109" t="s">
        <v>12</v>
      </c>
      <c r="D13" s="110"/>
      <c r="E13" s="110"/>
      <c r="F13" s="111"/>
    </row>
    <row r="14" spans="1:6" ht="35.25" customHeight="1" x14ac:dyDescent="0.25">
      <c r="A14" s="2"/>
      <c r="B14" s="45"/>
      <c r="C14" s="106"/>
      <c r="D14" s="106"/>
      <c r="E14" s="106"/>
      <c r="F14" s="106"/>
    </row>
    <row r="15" spans="1:6" ht="49.5" customHeight="1" x14ac:dyDescent="0.25">
      <c r="A15" s="4" t="s">
        <v>13</v>
      </c>
      <c r="B15" s="46" t="s">
        <v>15</v>
      </c>
      <c r="C15" s="96" t="s">
        <v>257</v>
      </c>
      <c r="D15" s="97"/>
      <c r="E15" s="97"/>
      <c r="F15" s="97"/>
    </row>
    <row r="16" spans="1:6" ht="62.25" customHeight="1" x14ac:dyDescent="0.25">
      <c r="A16" s="2" t="s">
        <v>14</v>
      </c>
      <c r="B16" s="45" t="s">
        <v>229</v>
      </c>
      <c r="C16" s="106" t="s">
        <v>262</v>
      </c>
      <c r="D16" s="106"/>
      <c r="E16" s="106"/>
      <c r="F16" s="106"/>
    </row>
    <row r="17" spans="1:6" ht="59.25" customHeight="1" x14ac:dyDescent="0.25">
      <c r="A17" s="4" t="s">
        <v>16</v>
      </c>
      <c r="B17" s="46" t="s">
        <v>18</v>
      </c>
      <c r="C17" s="97" t="s">
        <v>230</v>
      </c>
      <c r="D17" s="97"/>
      <c r="E17" s="97"/>
      <c r="F17" s="97"/>
    </row>
    <row r="18" spans="1:6" ht="47.25" customHeight="1" x14ac:dyDescent="0.25">
      <c r="A18" s="2" t="s">
        <v>17</v>
      </c>
      <c r="B18" s="45" t="s">
        <v>231</v>
      </c>
      <c r="C18" s="105" t="s">
        <v>259</v>
      </c>
      <c r="D18" s="106"/>
      <c r="E18" s="106"/>
      <c r="F18" s="106"/>
    </row>
    <row r="19" spans="1:6" ht="57" customHeight="1" x14ac:dyDescent="0.25">
      <c r="A19" s="4" t="s">
        <v>19</v>
      </c>
      <c r="B19" s="46" t="s">
        <v>232</v>
      </c>
      <c r="C19" s="97" t="s">
        <v>233</v>
      </c>
      <c r="D19" s="97"/>
      <c r="E19" s="97"/>
      <c r="F19" s="97"/>
    </row>
    <row r="20" spans="1:6" ht="58.5" customHeight="1" thickBot="1" x14ac:dyDescent="0.3">
      <c r="A20" s="48" t="s">
        <v>20</v>
      </c>
      <c r="B20" s="49" t="s">
        <v>234</v>
      </c>
      <c r="C20" s="107" t="s">
        <v>263</v>
      </c>
      <c r="D20" s="107"/>
      <c r="E20" s="107"/>
      <c r="F20" s="107"/>
    </row>
    <row r="21" spans="1:6" ht="67.5" customHeight="1" x14ac:dyDescent="0.25">
      <c r="A21" s="69" t="s">
        <v>264</v>
      </c>
      <c r="B21" s="70" t="s">
        <v>21</v>
      </c>
      <c r="C21" s="98" t="s">
        <v>22</v>
      </c>
      <c r="D21" s="99"/>
      <c r="E21" s="99"/>
      <c r="F21" s="100"/>
    </row>
    <row r="22" spans="1:6" ht="64.5" customHeight="1" x14ac:dyDescent="0.25">
      <c r="A22" s="2" t="s">
        <v>290</v>
      </c>
      <c r="B22" s="72" t="s">
        <v>291</v>
      </c>
      <c r="C22" s="95" t="s">
        <v>289</v>
      </c>
      <c r="D22" s="95"/>
      <c r="E22" s="95"/>
      <c r="F22" s="95"/>
    </row>
    <row r="23" spans="1:6" ht="59.25" customHeight="1" x14ac:dyDescent="0.25"/>
  </sheetData>
  <mergeCells count="25">
    <mergeCell ref="A1:F3"/>
    <mergeCell ref="A9:B9"/>
    <mergeCell ref="C5:F5"/>
    <mergeCell ref="C4:F4"/>
    <mergeCell ref="A5:B5"/>
    <mergeCell ref="A8:B8"/>
    <mergeCell ref="A4:B4"/>
    <mergeCell ref="C9:F9"/>
    <mergeCell ref="A6:B6"/>
    <mergeCell ref="A7:B7"/>
    <mergeCell ref="C6:F6"/>
    <mergeCell ref="C7:F7"/>
    <mergeCell ref="A12:F12"/>
    <mergeCell ref="C19:F19"/>
    <mergeCell ref="C18:F18"/>
    <mergeCell ref="C20:F20"/>
    <mergeCell ref="C14:F14"/>
    <mergeCell ref="C16:F16"/>
    <mergeCell ref="A11:F11"/>
    <mergeCell ref="C13:F13"/>
    <mergeCell ref="C22:F22"/>
    <mergeCell ref="C15:F15"/>
    <mergeCell ref="C17:F17"/>
    <mergeCell ref="C21:F21"/>
    <mergeCell ref="C8:F8"/>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0"/>
  <sheetViews>
    <sheetView view="pageBreakPreview" zoomScaleNormal="100" zoomScaleSheetLayoutView="100" workbookViewId="0">
      <pane ySplit="4" topLeftCell="A5" activePane="bottomLeft" state="frozen"/>
      <selection pane="bottomLeft" activeCell="I8" sqref="I8"/>
    </sheetView>
  </sheetViews>
  <sheetFormatPr defaultRowHeight="15" x14ac:dyDescent="0.25"/>
  <cols>
    <col min="1" max="1" width="8" customWidth="1"/>
    <col min="2" max="2" width="28.28515625" style="17" customWidth="1"/>
    <col min="3" max="3" width="14" customWidth="1"/>
    <col min="4" max="5" width="16" customWidth="1"/>
  </cols>
  <sheetData>
    <row r="1" spans="1:5" ht="16.5" x14ac:dyDescent="0.25">
      <c r="A1" s="118" t="s">
        <v>26</v>
      </c>
      <c r="B1" s="104"/>
      <c r="C1" s="104"/>
      <c r="D1" s="104"/>
      <c r="E1" s="104"/>
    </row>
    <row r="2" spans="1:5" ht="45" customHeight="1" x14ac:dyDescent="0.25">
      <c r="A2" s="117" t="s">
        <v>27</v>
      </c>
      <c r="B2" s="104"/>
      <c r="C2" s="104"/>
      <c r="D2" s="104"/>
      <c r="E2" s="104"/>
    </row>
    <row r="3" spans="1:5" x14ac:dyDescent="0.25">
      <c r="A3" s="6"/>
      <c r="B3" s="18"/>
      <c r="C3" s="6"/>
      <c r="D3" s="6"/>
      <c r="E3" s="6"/>
    </row>
    <row r="4" spans="1:5" x14ac:dyDescent="0.25">
      <c r="A4" s="87" t="s">
        <v>28</v>
      </c>
      <c r="B4" s="104"/>
      <c r="C4" s="104"/>
      <c r="D4" s="104"/>
      <c r="E4" s="104"/>
    </row>
    <row r="5" spans="1:5" x14ac:dyDescent="0.25">
      <c r="A5" s="1" t="s">
        <v>10</v>
      </c>
      <c r="B5" s="16" t="s">
        <v>29</v>
      </c>
      <c r="C5" s="1" t="s">
        <v>24</v>
      </c>
      <c r="D5" s="1" t="s">
        <v>25</v>
      </c>
      <c r="E5" s="21" t="s">
        <v>227</v>
      </c>
    </row>
    <row r="6" spans="1:5" ht="24" x14ac:dyDescent="0.25">
      <c r="A6" s="7" t="s">
        <v>30</v>
      </c>
      <c r="B6" s="3" t="s">
        <v>31</v>
      </c>
      <c r="C6" s="7" t="s">
        <v>32</v>
      </c>
      <c r="D6" s="28"/>
      <c r="E6" s="26">
        <f>D6</f>
        <v>0</v>
      </c>
    </row>
    <row r="7" spans="1:5" ht="24" x14ac:dyDescent="0.25">
      <c r="A7" s="9" t="s">
        <v>33</v>
      </c>
      <c r="B7" s="5" t="s">
        <v>34</v>
      </c>
      <c r="C7" s="9" t="s">
        <v>32</v>
      </c>
      <c r="D7" s="28"/>
      <c r="E7" s="26">
        <f t="shared" ref="E7:E9" si="0">D7</f>
        <v>0</v>
      </c>
    </row>
    <row r="8" spans="1:5" ht="24" x14ac:dyDescent="0.25">
      <c r="A8" s="7" t="s">
        <v>35</v>
      </c>
      <c r="B8" s="3" t="s">
        <v>36</v>
      </c>
      <c r="C8" s="7" t="s">
        <v>32</v>
      </c>
      <c r="D8" s="28"/>
      <c r="E8" s="26">
        <f t="shared" si="0"/>
        <v>0</v>
      </c>
    </row>
    <row r="9" spans="1:5" ht="36" x14ac:dyDescent="0.25">
      <c r="A9" s="9" t="s">
        <v>37</v>
      </c>
      <c r="B9" s="5" t="s">
        <v>38</v>
      </c>
      <c r="C9" s="9" t="s">
        <v>32</v>
      </c>
      <c r="D9" s="28"/>
      <c r="E9" s="26">
        <f t="shared" si="0"/>
        <v>0</v>
      </c>
    </row>
    <row r="10" spans="1:5" x14ac:dyDescent="0.25">
      <c r="A10" s="6"/>
      <c r="B10" s="18"/>
      <c r="C10" s="6"/>
      <c r="D10" s="36" t="s">
        <v>246</v>
      </c>
      <c r="E10" s="27">
        <f>SUM(E6:E9)</f>
        <v>0</v>
      </c>
    </row>
    <row r="11" spans="1:5" x14ac:dyDescent="0.25">
      <c r="A11" s="87" t="s">
        <v>39</v>
      </c>
      <c r="B11" s="104"/>
      <c r="C11" s="104"/>
      <c r="D11" s="104"/>
      <c r="E11" s="104"/>
    </row>
    <row r="12" spans="1:5" x14ac:dyDescent="0.25">
      <c r="A12" s="1" t="s">
        <v>10</v>
      </c>
      <c r="B12" s="16" t="s">
        <v>29</v>
      </c>
      <c r="C12" s="1" t="s">
        <v>24</v>
      </c>
      <c r="D12" s="1" t="s">
        <v>25</v>
      </c>
      <c r="E12" s="21" t="s">
        <v>227</v>
      </c>
    </row>
    <row r="13" spans="1:5" ht="39.75" customHeight="1" x14ac:dyDescent="0.25">
      <c r="A13" s="7" t="s">
        <v>40</v>
      </c>
      <c r="B13" s="3" t="s">
        <v>41</v>
      </c>
      <c r="C13" s="7" t="s">
        <v>32</v>
      </c>
      <c r="D13" s="28"/>
      <c r="E13" s="26">
        <f>D13</f>
        <v>0</v>
      </c>
    </row>
    <row r="14" spans="1:5" ht="24" x14ac:dyDescent="0.25">
      <c r="A14" s="9" t="s">
        <v>42</v>
      </c>
      <c r="B14" s="5" t="s">
        <v>43</v>
      </c>
      <c r="C14" s="9" t="s">
        <v>32</v>
      </c>
      <c r="D14" s="28"/>
      <c r="E14" s="26">
        <f t="shared" ref="E14:E16" si="1">D14</f>
        <v>0</v>
      </c>
    </row>
    <row r="15" spans="1:5" ht="24" x14ac:dyDescent="0.25">
      <c r="A15" s="7" t="s">
        <v>44</v>
      </c>
      <c r="B15" s="3" t="s">
        <v>45</v>
      </c>
      <c r="C15" s="7" t="s">
        <v>32</v>
      </c>
      <c r="D15" s="28"/>
      <c r="E15" s="26">
        <f t="shared" si="1"/>
        <v>0</v>
      </c>
    </row>
    <row r="16" spans="1:5" x14ac:dyDescent="0.25">
      <c r="A16" s="9" t="s">
        <v>46</v>
      </c>
      <c r="B16" s="5" t="s">
        <v>47</v>
      </c>
      <c r="C16" s="9" t="s">
        <v>32</v>
      </c>
      <c r="D16" s="28"/>
      <c r="E16" s="26">
        <f t="shared" si="1"/>
        <v>0</v>
      </c>
    </row>
    <row r="17" spans="1:5" x14ac:dyDescent="0.25">
      <c r="A17" s="6"/>
      <c r="B17" s="18"/>
      <c r="C17" s="6"/>
      <c r="D17" s="36" t="s">
        <v>246</v>
      </c>
      <c r="E17" s="27">
        <f>SUM(E13:E16)</f>
        <v>0</v>
      </c>
    </row>
    <row r="18" spans="1:5" x14ac:dyDescent="0.25">
      <c r="A18" s="87" t="s">
        <v>48</v>
      </c>
      <c r="B18" s="104"/>
      <c r="C18" s="104"/>
      <c r="D18" s="104"/>
      <c r="E18" s="104"/>
    </row>
    <row r="19" spans="1:5" x14ac:dyDescent="0.25">
      <c r="A19" s="1" t="s">
        <v>10</v>
      </c>
      <c r="B19" s="16" t="s">
        <v>29</v>
      </c>
      <c r="C19" s="1" t="s">
        <v>24</v>
      </c>
      <c r="D19" s="1" t="s">
        <v>25</v>
      </c>
      <c r="E19" s="21" t="s">
        <v>227</v>
      </c>
    </row>
    <row r="20" spans="1:5" ht="24" x14ac:dyDescent="0.25">
      <c r="A20" s="7" t="s">
        <v>49</v>
      </c>
      <c r="B20" s="3" t="s">
        <v>50</v>
      </c>
      <c r="C20" s="7" t="s">
        <v>32</v>
      </c>
      <c r="D20" s="28"/>
      <c r="E20" s="26">
        <f>D20</f>
        <v>0</v>
      </c>
    </row>
    <row r="21" spans="1:5" ht="24" x14ac:dyDescent="0.25">
      <c r="A21" s="9" t="s">
        <v>51</v>
      </c>
      <c r="B21" s="5" t="s">
        <v>52</v>
      </c>
      <c r="C21" s="9" t="s">
        <v>32</v>
      </c>
      <c r="D21" s="28"/>
      <c r="E21" s="26">
        <f t="shared" ref="E21:E23" si="2">D21</f>
        <v>0</v>
      </c>
    </row>
    <row r="22" spans="1:5" x14ac:dyDescent="0.25">
      <c r="A22" s="7" t="s">
        <v>53</v>
      </c>
      <c r="B22" s="3" t="s">
        <v>54</v>
      </c>
      <c r="C22" s="7" t="s">
        <v>32</v>
      </c>
      <c r="D22" s="28"/>
      <c r="E22" s="26">
        <f t="shared" si="2"/>
        <v>0</v>
      </c>
    </row>
    <row r="23" spans="1:5" x14ac:dyDescent="0.25">
      <c r="A23" s="9" t="s">
        <v>55</v>
      </c>
      <c r="B23" s="5" t="s">
        <v>56</v>
      </c>
      <c r="C23" s="9" t="s">
        <v>32</v>
      </c>
      <c r="D23" s="28"/>
      <c r="E23" s="26">
        <f t="shared" si="2"/>
        <v>0</v>
      </c>
    </row>
    <row r="24" spans="1:5" x14ac:dyDescent="0.25">
      <c r="A24" s="6"/>
      <c r="B24" s="18"/>
      <c r="C24" s="6"/>
      <c r="D24" s="36" t="s">
        <v>246</v>
      </c>
      <c r="E24" s="27">
        <f>SUM(E20:E23)</f>
        <v>0</v>
      </c>
    </row>
    <row r="25" spans="1:5" x14ac:dyDescent="0.25">
      <c r="A25" s="87" t="s">
        <v>57</v>
      </c>
      <c r="B25" s="104"/>
      <c r="C25" s="104"/>
      <c r="D25" s="104"/>
      <c r="E25" s="104"/>
    </row>
    <row r="26" spans="1:5" x14ac:dyDescent="0.25">
      <c r="A26" s="1" t="s">
        <v>10</v>
      </c>
      <c r="B26" s="16" t="s">
        <v>29</v>
      </c>
      <c r="C26" s="1" t="s">
        <v>24</v>
      </c>
      <c r="D26" s="1" t="s">
        <v>25</v>
      </c>
      <c r="E26" s="21" t="s">
        <v>227</v>
      </c>
    </row>
    <row r="27" spans="1:5" x14ac:dyDescent="0.25">
      <c r="A27" s="7" t="s">
        <v>58</v>
      </c>
      <c r="B27" s="3" t="s">
        <v>59</v>
      </c>
      <c r="C27" s="7" t="s">
        <v>32</v>
      </c>
      <c r="D27" s="28"/>
      <c r="E27" s="26">
        <f>D27</f>
        <v>0</v>
      </c>
    </row>
    <row r="28" spans="1:5" x14ac:dyDescent="0.25">
      <c r="A28" s="9" t="s">
        <v>60</v>
      </c>
      <c r="B28" s="5" t="s">
        <v>61</v>
      </c>
      <c r="C28" s="9" t="s">
        <v>32</v>
      </c>
      <c r="D28" s="28"/>
      <c r="E28" s="26">
        <f t="shared" ref="E28:E30" si="3">D28</f>
        <v>0</v>
      </c>
    </row>
    <row r="29" spans="1:5" x14ac:dyDescent="0.25">
      <c r="A29" s="7" t="s">
        <v>62</v>
      </c>
      <c r="B29" s="3" t="s">
        <v>63</v>
      </c>
      <c r="C29" s="7" t="s">
        <v>32</v>
      </c>
      <c r="D29" s="28"/>
      <c r="E29" s="26">
        <f t="shared" si="3"/>
        <v>0</v>
      </c>
    </row>
    <row r="30" spans="1:5" x14ac:dyDescent="0.25">
      <c r="A30" s="9" t="s">
        <v>64</v>
      </c>
      <c r="B30" s="5" t="s">
        <v>65</v>
      </c>
      <c r="C30" s="9" t="s">
        <v>32</v>
      </c>
      <c r="D30" s="28"/>
      <c r="E30" s="26">
        <f t="shared" si="3"/>
        <v>0</v>
      </c>
    </row>
    <row r="31" spans="1:5" x14ac:dyDescent="0.25">
      <c r="A31" s="6"/>
      <c r="B31" s="18"/>
      <c r="C31" s="6"/>
      <c r="D31" s="36" t="s">
        <v>246</v>
      </c>
      <c r="E31" s="27">
        <f>SUM(E27:E30)</f>
        <v>0</v>
      </c>
    </row>
    <row r="32" spans="1:5" x14ac:dyDescent="0.25">
      <c r="A32" s="87" t="s">
        <v>66</v>
      </c>
      <c r="B32" s="104"/>
      <c r="C32" s="104"/>
      <c r="D32" s="104"/>
      <c r="E32" s="104"/>
    </row>
    <row r="33" spans="1:5" x14ac:dyDescent="0.25">
      <c r="A33" s="1" t="s">
        <v>10</v>
      </c>
      <c r="B33" s="16" t="s">
        <v>29</v>
      </c>
      <c r="C33" s="1" t="s">
        <v>24</v>
      </c>
      <c r="D33" s="1" t="s">
        <v>25</v>
      </c>
      <c r="E33" s="21" t="s">
        <v>227</v>
      </c>
    </row>
    <row r="34" spans="1:5" x14ac:dyDescent="0.25">
      <c r="A34" s="7" t="s">
        <v>67</v>
      </c>
      <c r="B34" s="3" t="s">
        <v>68</v>
      </c>
      <c r="C34" s="7" t="s">
        <v>32</v>
      </c>
      <c r="D34" s="28"/>
      <c r="E34" s="26">
        <f>D34</f>
        <v>0</v>
      </c>
    </row>
    <row r="35" spans="1:5" ht="24" x14ac:dyDescent="0.25">
      <c r="A35" s="9" t="s">
        <v>69</v>
      </c>
      <c r="B35" s="5" t="s">
        <v>70</v>
      </c>
      <c r="C35" s="9" t="s">
        <v>32</v>
      </c>
      <c r="D35" s="28"/>
      <c r="E35" s="26">
        <f t="shared" ref="E35:E38" si="4">D35</f>
        <v>0</v>
      </c>
    </row>
    <row r="36" spans="1:5" x14ac:dyDescent="0.25">
      <c r="A36" s="7" t="s">
        <v>71</v>
      </c>
      <c r="B36" s="3" t="s">
        <v>72</v>
      </c>
      <c r="C36" s="7" t="s">
        <v>32</v>
      </c>
      <c r="D36" s="28"/>
      <c r="E36" s="26">
        <f t="shared" si="4"/>
        <v>0</v>
      </c>
    </row>
    <row r="37" spans="1:5" x14ac:dyDescent="0.25">
      <c r="A37" s="9" t="s">
        <v>73</v>
      </c>
      <c r="B37" s="5" t="s">
        <v>74</v>
      </c>
      <c r="C37" s="9" t="s">
        <v>32</v>
      </c>
      <c r="D37" s="28"/>
      <c r="E37" s="26">
        <f t="shared" si="4"/>
        <v>0</v>
      </c>
    </row>
    <row r="38" spans="1:5" ht="48" x14ac:dyDescent="0.25">
      <c r="A38" s="7" t="s">
        <v>75</v>
      </c>
      <c r="B38" s="3" t="s">
        <v>76</v>
      </c>
      <c r="C38" s="7" t="s">
        <v>32</v>
      </c>
      <c r="D38" s="28"/>
      <c r="E38" s="26">
        <f t="shared" si="4"/>
        <v>0</v>
      </c>
    </row>
    <row r="39" spans="1:5" x14ac:dyDescent="0.25">
      <c r="D39" s="36" t="s">
        <v>246</v>
      </c>
      <c r="E39" s="30">
        <f>SUM(E34:E38)</f>
        <v>0</v>
      </c>
    </row>
    <row r="40" spans="1:5" x14ac:dyDescent="0.25">
      <c r="A40" s="32"/>
      <c r="B40" s="37" t="s">
        <v>252</v>
      </c>
      <c r="C40" s="32"/>
      <c r="D40" s="32"/>
      <c r="E40" s="39">
        <f>E10+E17+E24+E31+E39</f>
        <v>0</v>
      </c>
    </row>
  </sheetData>
  <mergeCells count="7">
    <mergeCell ref="A2:E2"/>
    <mergeCell ref="A11:E11"/>
    <mergeCell ref="A1:E1"/>
    <mergeCell ref="A32:E32"/>
    <mergeCell ref="A18:E18"/>
    <mergeCell ref="A4:E4"/>
    <mergeCell ref="A25:E25"/>
  </mergeCell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7"/>
  <sheetViews>
    <sheetView view="pageBreakPreview" zoomScaleNormal="100" zoomScaleSheetLayoutView="100" workbookViewId="0">
      <pane ySplit="4" topLeftCell="A5" activePane="bottomLeft" state="frozen"/>
      <selection pane="bottomLeft" activeCell="I35" sqref="I35"/>
    </sheetView>
  </sheetViews>
  <sheetFormatPr defaultRowHeight="15" x14ac:dyDescent="0.25"/>
  <cols>
    <col min="1" max="1" width="8" customWidth="1"/>
    <col min="2" max="2" width="28" customWidth="1"/>
    <col min="3" max="3" width="14" customWidth="1"/>
    <col min="4" max="5" width="16" customWidth="1"/>
  </cols>
  <sheetData>
    <row r="1" spans="1:5" ht="42.75" customHeight="1" x14ac:dyDescent="0.25">
      <c r="A1" s="119" t="s">
        <v>77</v>
      </c>
      <c r="B1" s="120"/>
      <c r="C1" s="120"/>
      <c r="D1" s="120"/>
      <c r="E1" s="120"/>
    </row>
    <row r="2" spans="1:5" ht="27.95" customHeight="1" x14ac:dyDescent="0.25">
      <c r="A2" s="117" t="s">
        <v>78</v>
      </c>
      <c r="B2" s="104"/>
      <c r="C2" s="104"/>
      <c r="D2" s="104"/>
      <c r="E2" s="104"/>
    </row>
    <row r="3" spans="1:5" ht="6" customHeight="1" x14ac:dyDescent="0.25">
      <c r="A3" s="6"/>
      <c r="B3" s="6"/>
      <c r="C3" s="6"/>
      <c r="D3" s="6"/>
      <c r="E3" s="6"/>
    </row>
    <row r="4" spans="1:5" ht="18" customHeight="1" x14ac:dyDescent="0.25">
      <c r="A4" s="87" t="s">
        <v>79</v>
      </c>
      <c r="B4" s="104"/>
      <c r="C4" s="104"/>
      <c r="D4" s="104"/>
      <c r="E4" s="104"/>
    </row>
    <row r="5" spans="1:5" ht="15" customHeight="1" x14ac:dyDescent="0.25">
      <c r="A5" s="1" t="s">
        <v>10</v>
      </c>
      <c r="B5" s="1" t="s">
        <v>23</v>
      </c>
      <c r="C5" s="1" t="s">
        <v>24</v>
      </c>
      <c r="D5" s="1" t="s">
        <v>25</v>
      </c>
      <c r="E5" s="21" t="s">
        <v>227</v>
      </c>
    </row>
    <row r="6" spans="1:5" ht="204" x14ac:dyDescent="0.25">
      <c r="A6" s="7" t="s">
        <v>80</v>
      </c>
      <c r="B6" s="24" t="s">
        <v>281</v>
      </c>
      <c r="C6" s="7" t="s">
        <v>32</v>
      </c>
      <c r="D6" s="28"/>
      <c r="E6" s="26">
        <f>D6</f>
        <v>0</v>
      </c>
    </row>
    <row r="7" spans="1:5" ht="252" x14ac:dyDescent="0.25">
      <c r="A7" s="9" t="s">
        <v>81</v>
      </c>
      <c r="B7" s="5" t="s">
        <v>284</v>
      </c>
      <c r="C7" s="9" t="s">
        <v>32</v>
      </c>
      <c r="D7" s="28"/>
      <c r="E7" s="26">
        <f t="shared" ref="E7:E9" si="0">D7</f>
        <v>0</v>
      </c>
    </row>
    <row r="8" spans="1:5" ht="36" x14ac:dyDescent="0.25">
      <c r="A8" s="7" t="s">
        <v>82</v>
      </c>
      <c r="B8" s="3" t="s">
        <v>84</v>
      </c>
      <c r="C8" s="7" t="s">
        <v>282</v>
      </c>
      <c r="D8" s="28"/>
      <c r="E8" s="26">
        <f t="shared" si="0"/>
        <v>0</v>
      </c>
    </row>
    <row r="9" spans="1:5" ht="216" x14ac:dyDescent="0.25">
      <c r="A9" s="9" t="s">
        <v>83</v>
      </c>
      <c r="B9" s="5" t="s">
        <v>285</v>
      </c>
      <c r="C9" s="9" t="s">
        <v>283</v>
      </c>
      <c r="D9" s="28"/>
      <c r="E9" s="26">
        <f t="shared" si="0"/>
        <v>0</v>
      </c>
    </row>
    <row r="10" spans="1:5" x14ac:dyDescent="0.25">
      <c r="A10" s="6"/>
      <c r="B10" s="6"/>
      <c r="C10" s="6"/>
      <c r="D10" s="36" t="s">
        <v>246</v>
      </c>
      <c r="E10" s="27">
        <f>SUM(E6:E9)</f>
        <v>0</v>
      </c>
    </row>
    <row r="11" spans="1:5" ht="19.5" customHeight="1" x14ac:dyDescent="0.25">
      <c r="A11" s="87" t="s">
        <v>85</v>
      </c>
      <c r="B11" s="104"/>
      <c r="C11" s="104"/>
      <c r="D11" s="104"/>
      <c r="E11" s="104"/>
    </row>
    <row r="12" spans="1:5" ht="18" customHeight="1" x14ac:dyDescent="0.25">
      <c r="A12" s="1" t="s">
        <v>10</v>
      </c>
      <c r="B12" s="1" t="s">
        <v>23</v>
      </c>
      <c r="C12" s="1" t="s">
        <v>24</v>
      </c>
      <c r="D12" s="1" t="s">
        <v>25</v>
      </c>
      <c r="E12" s="21" t="s">
        <v>227</v>
      </c>
    </row>
    <row r="13" spans="1:5" ht="43.5" customHeight="1" x14ac:dyDescent="0.25">
      <c r="A13" s="7" t="s">
        <v>86</v>
      </c>
      <c r="B13" s="3" t="s">
        <v>87</v>
      </c>
      <c r="C13" s="7" t="s">
        <v>88</v>
      </c>
      <c r="D13" s="28"/>
      <c r="E13" s="26">
        <f>D13</f>
        <v>0</v>
      </c>
    </row>
    <row r="14" spans="1:5" ht="24" x14ac:dyDescent="0.25">
      <c r="A14" s="9" t="s">
        <v>89</v>
      </c>
      <c r="B14" s="5" t="s">
        <v>90</v>
      </c>
      <c r="C14" s="9" t="s">
        <v>91</v>
      </c>
      <c r="D14" s="28"/>
      <c r="E14" s="26">
        <f t="shared" ref="E14:E18" si="1">D14</f>
        <v>0</v>
      </c>
    </row>
    <row r="15" spans="1:5" ht="24" x14ac:dyDescent="0.25">
      <c r="A15" s="7" t="s">
        <v>92</v>
      </c>
      <c r="B15" s="3" t="s">
        <v>93</v>
      </c>
      <c r="C15" s="7" t="s">
        <v>91</v>
      </c>
      <c r="D15" s="28"/>
      <c r="E15" s="26">
        <f t="shared" si="1"/>
        <v>0</v>
      </c>
    </row>
    <row r="16" spans="1:5" ht="24" x14ac:dyDescent="0.25">
      <c r="A16" s="9" t="s">
        <v>94</v>
      </c>
      <c r="B16" s="5" t="s">
        <v>95</v>
      </c>
      <c r="C16" s="9" t="s">
        <v>91</v>
      </c>
      <c r="D16" s="28"/>
      <c r="E16" s="26">
        <f t="shared" si="1"/>
        <v>0</v>
      </c>
    </row>
    <row r="17" spans="1:7" ht="36" x14ac:dyDescent="0.25">
      <c r="A17" s="7" t="s">
        <v>96</v>
      </c>
      <c r="B17" s="3" t="s">
        <v>97</v>
      </c>
      <c r="C17" s="7" t="s">
        <v>98</v>
      </c>
      <c r="D17" s="28"/>
      <c r="E17" s="26">
        <f t="shared" si="1"/>
        <v>0</v>
      </c>
    </row>
    <row r="18" spans="1:7" ht="96" x14ac:dyDescent="0.25">
      <c r="A18" s="55" t="s">
        <v>273</v>
      </c>
      <c r="B18" s="56" t="s">
        <v>272</v>
      </c>
      <c r="C18" s="55" t="s">
        <v>32</v>
      </c>
      <c r="D18" s="28"/>
      <c r="E18" s="26">
        <f t="shared" si="1"/>
        <v>0</v>
      </c>
    </row>
    <row r="19" spans="1:7" x14ac:dyDescent="0.25">
      <c r="A19" s="6"/>
      <c r="B19" s="6"/>
      <c r="C19" s="6"/>
      <c r="D19" s="36" t="s">
        <v>246</v>
      </c>
      <c r="E19" s="27">
        <f>SUM(E13:E18)</f>
        <v>0</v>
      </c>
    </row>
    <row r="20" spans="1:7" ht="21.75" customHeight="1" x14ac:dyDescent="0.25">
      <c r="A20" s="6"/>
      <c r="B20" s="6"/>
      <c r="C20" s="6"/>
      <c r="D20" s="36"/>
      <c r="E20" s="27"/>
    </row>
    <row r="21" spans="1:7" ht="21.75" customHeight="1" x14ac:dyDescent="0.25">
      <c r="A21" s="6"/>
      <c r="B21" s="6"/>
      <c r="C21" s="6"/>
      <c r="D21" s="36"/>
      <c r="E21" s="27"/>
    </row>
    <row r="22" spans="1:7" ht="21.75" customHeight="1" x14ac:dyDescent="0.25">
      <c r="A22" s="87" t="s">
        <v>99</v>
      </c>
      <c r="B22" s="104"/>
      <c r="C22" s="104"/>
      <c r="D22" s="104"/>
      <c r="E22" s="104"/>
    </row>
    <row r="23" spans="1:7" ht="18" customHeight="1" x14ac:dyDescent="0.25">
      <c r="A23" s="1" t="s">
        <v>10</v>
      </c>
      <c r="B23" s="1" t="s">
        <v>23</v>
      </c>
      <c r="C23" s="1" t="s">
        <v>24</v>
      </c>
      <c r="D23" s="1" t="s">
        <v>25</v>
      </c>
      <c r="E23" s="21" t="s">
        <v>227</v>
      </c>
    </row>
    <row r="24" spans="1:7" ht="36" x14ac:dyDescent="0.25">
      <c r="A24" s="7" t="s">
        <v>100</v>
      </c>
      <c r="B24" s="3" t="s">
        <v>101</v>
      </c>
      <c r="C24" s="7" t="s">
        <v>102</v>
      </c>
      <c r="D24" s="8"/>
      <c r="E24" s="26">
        <f>D24</f>
        <v>0</v>
      </c>
    </row>
    <row r="25" spans="1:7" ht="24" x14ac:dyDescent="0.25">
      <c r="A25" s="9" t="s">
        <v>103</v>
      </c>
      <c r="B25" s="5" t="s">
        <v>104</v>
      </c>
      <c r="C25" s="9" t="s">
        <v>102</v>
      </c>
      <c r="D25" s="8"/>
      <c r="E25" s="26">
        <f t="shared" ref="E25:E35" si="2">D25</f>
        <v>0</v>
      </c>
    </row>
    <row r="26" spans="1:7" ht="24" x14ac:dyDescent="0.25">
      <c r="A26" s="7" t="s">
        <v>105</v>
      </c>
      <c r="B26" s="3" t="s">
        <v>106</v>
      </c>
      <c r="C26" s="7" t="s">
        <v>102</v>
      </c>
      <c r="D26" s="8"/>
      <c r="E26" s="26">
        <f t="shared" si="2"/>
        <v>0</v>
      </c>
    </row>
    <row r="27" spans="1:7" ht="24" x14ac:dyDescent="0.25">
      <c r="A27" s="9" t="s">
        <v>107</v>
      </c>
      <c r="B27" s="5" t="s">
        <v>108</v>
      </c>
      <c r="C27" s="9" t="s">
        <v>102</v>
      </c>
      <c r="D27" s="8"/>
      <c r="E27" s="26">
        <f t="shared" si="2"/>
        <v>0</v>
      </c>
    </row>
    <row r="28" spans="1:7" ht="24" x14ac:dyDescent="0.25">
      <c r="A28" s="7" t="s">
        <v>109</v>
      </c>
      <c r="B28" s="3" t="s">
        <v>110</v>
      </c>
      <c r="C28" s="7" t="s">
        <v>102</v>
      </c>
      <c r="D28" s="8"/>
      <c r="E28" s="26">
        <f t="shared" si="2"/>
        <v>0</v>
      </c>
    </row>
    <row r="29" spans="1:7" ht="24" x14ac:dyDescent="0.25">
      <c r="A29" s="9" t="s">
        <v>111</v>
      </c>
      <c r="B29" s="5" t="s">
        <v>112</v>
      </c>
      <c r="C29" s="9" t="s">
        <v>113</v>
      </c>
      <c r="D29" s="8"/>
      <c r="E29" s="26">
        <f t="shared" si="2"/>
        <v>0</v>
      </c>
    </row>
    <row r="30" spans="1:7" ht="48" x14ac:dyDescent="0.25">
      <c r="A30" s="58" t="s">
        <v>266</v>
      </c>
      <c r="B30" s="59" t="s">
        <v>267</v>
      </c>
      <c r="C30" s="51" t="s">
        <v>265</v>
      </c>
      <c r="D30" s="8"/>
      <c r="E30" s="26">
        <f t="shared" si="2"/>
        <v>0</v>
      </c>
    </row>
    <row r="31" spans="1:7" ht="48.75" x14ac:dyDescent="0.25">
      <c r="A31" s="55" t="s">
        <v>270</v>
      </c>
      <c r="B31" s="62" t="s">
        <v>268</v>
      </c>
      <c r="C31" s="63" t="s">
        <v>265</v>
      </c>
      <c r="D31" s="8"/>
      <c r="E31" s="26">
        <f t="shared" si="2"/>
        <v>0</v>
      </c>
      <c r="G31" s="60"/>
    </row>
    <row r="32" spans="1:7" ht="60.75" x14ac:dyDescent="0.25">
      <c r="A32" s="54" t="s">
        <v>271</v>
      </c>
      <c r="B32" s="52" t="s">
        <v>269</v>
      </c>
      <c r="C32" s="50" t="s">
        <v>265</v>
      </c>
      <c r="D32" s="8"/>
      <c r="E32" s="26">
        <f t="shared" si="2"/>
        <v>0</v>
      </c>
    </row>
    <row r="33" spans="1:11" ht="120.75" x14ac:dyDescent="0.25">
      <c r="A33" s="64" t="s">
        <v>274</v>
      </c>
      <c r="B33" s="62" t="s">
        <v>275</v>
      </c>
      <c r="C33" s="55" t="s">
        <v>32</v>
      </c>
      <c r="D33" s="8"/>
      <c r="E33" s="26">
        <f t="shared" si="2"/>
        <v>0</v>
      </c>
    </row>
    <row r="34" spans="1:11" ht="84.75" x14ac:dyDescent="0.25">
      <c r="A34" s="53" t="s">
        <v>277</v>
      </c>
      <c r="B34" s="52" t="s">
        <v>288</v>
      </c>
      <c r="C34" s="57" t="s">
        <v>276</v>
      </c>
      <c r="D34" s="8"/>
      <c r="E34" s="26">
        <f t="shared" si="2"/>
        <v>0</v>
      </c>
      <c r="K34" s="61"/>
    </row>
    <row r="35" spans="1:11" ht="120.75" x14ac:dyDescent="0.25">
      <c r="A35" s="55" t="s">
        <v>278</v>
      </c>
      <c r="B35" s="62" t="s">
        <v>279</v>
      </c>
      <c r="C35" s="68" t="s">
        <v>280</v>
      </c>
      <c r="D35" s="8"/>
      <c r="E35" s="26">
        <f t="shared" si="2"/>
        <v>0</v>
      </c>
    </row>
    <row r="36" spans="1:11" x14ac:dyDescent="0.25">
      <c r="D36" s="36" t="s">
        <v>246</v>
      </c>
      <c r="E36" s="30">
        <f>SUM(E24:E35)</f>
        <v>0</v>
      </c>
    </row>
    <row r="37" spans="1:11" x14ac:dyDescent="0.25">
      <c r="A37" s="38"/>
      <c r="B37" s="38" t="s">
        <v>253</v>
      </c>
      <c r="C37" s="38"/>
      <c r="D37" s="38"/>
      <c r="E37" s="39">
        <f>E10+E19+E36</f>
        <v>0</v>
      </c>
    </row>
  </sheetData>
  <mergeCells count="5">
    <mergeCell ref="A2:E2"/>
    <mergeCell ref="A11:E11"/>
    <mergeCell ref="A22:E22"/>
    <mergeCell ref="A1:E1"/>
    <mergeCell ref="A4:E4"/>
  </mergeCell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1"/>
  <sheetViews>
    <sheetView view="pageBreakPreview" zoomScaleNormal="100" zoomScaleSheetLayoutView="100" workbookViewId="0">
      <pane ySplit="4" topLeftCell="A5" activePane="bottomLeft" state="frozen"/>
      <selection pane="bottomLeft" activeCell="I10" sqref="I10"/>
    </sheetView>
  </sheetViews>
  <sheetFormatPr defaultRowHeight="15" x14ac:dyDescent="0.25"/>
  <cols>
    <col min="1" max="1" width="8" customWidth="1"/>
    <col min="2" max="2" width="30.85546875" customWidth="1"/>
    <col min="3" max="3" width="14" customWidth="1"/>
    <col min="4" max="5" width="16" customWidth="1"/>
  </cols>
  <sheetData>
    <row r="1" spans="1:5" ht="21.95" customHeight="1" x14ac:dyDescent="0.25">
      <c r="A1" s="118" t="s">
        <v>114</v>
      </c>
      <c r="B1" s="104"/>
      <c r="C1" s="104"/>
      <c r="D1" s="104"/>
      <c r="E1" s="104"/>
    </row>
    <row r="2" spans="1:5" ht="41.25" customHeight="1" x14ac:dyDescent="0.25">
      <c r="A2" s="117" t="s">
        <v>286</v>
      </c>
      <c r="B2" s="104"/>
      <c r="C2" s="104"/>
      <c r="D2" s="104"/>
      <c r="E2" s="104"/>
    </row>
    <row r="3" spans="1:5" ht="23.25" customHeight="1" x14ac:dyDescent="0.25">
      <c r="A3" s="87" t="s">
        <v>115</v>
      </c>
      <c r="B3" s="104"/>
      <c r="C3" s="104"/>
      <c r="D3" s="104"/>
      <c r="E3" s="104"/>
    </row>
    <row r="4" spans="1:5" ht="18" customHeight="1" x14ac:dyDescent="0.25">
      <c r="A4" s="1" t="s">
        <v>10</v>
      </c>
      <c r="B4" s="1" t="s">
        <v>23</v>
      </c>
      <c r="C4" s="1" t="s">
        <v>24</v>
      </c>
      <c r="D4" s="1" t="s">
        <v>25</v>
      </c>
      <c r="E4" s="21" t="s">
        <v>227</v>
      </c>
    </row>
    <row r="5" spans="1:5" ht="36" x14ac:dyDescent="0.25">
      <c r="A5" s="7" t="s">
        <v>116</v>
      </c>
      <c r="B5" s="3" t="s">
        <v>117</v>
      </c>
      <c r="C5" s="23" t="s">
        <v>236</v>
      </c>
      <c r="D5" s="28"/>
      <c r="E5" s="26">
        <f>D5</f>
        <v>0</v>
      </c>
    </row>
    <row r="6" spans="1:5" ht="36" x14ac:dyDescent="0.25">
      <c r="A6" s="9" t="s">
        <v>118</v>
      </c>
      <c r="B6" s="5" t="s">
        <v>119</v>
      </c>
      <c r="C6" s="23" t="s">
        <v>236</v>
      </c>
      <c r="D6" s="28"/>
      <c r="E6" s="26">
        <f>D6</f>
        <v>0</v>
      </c>
    </row>
    <row r="7" spans="1:5" ht="36" x14ac:dyDescent="0.25">
      <c r="A7" s="7" t="s">
        <v>120</v>
      </c>
      <c r="B7" s="3" t="s">
        <v>287</v>
      </c>
      <c r="C7" s="23" t="s">
        <v>236</v>
      </c>
      <c r="D7" s="28"/>
      <c r="E7" s="26">
        <f>D7</f>
        <v>0</v>
      </c>
    </row>
    <row r="8" spans="1:5" ht="24" x14ac:dyDescent="0.25">
      <c r="A8" s="9" t="s">
        <v>121</v>
      </c>
      <c r="B8" s="5" t="s">
        <v>122</v>
      </c>
      <c r="C8" s="23" t="s">
        <v>236</v>
      </c>
      <c r="D8" s="28"/>
      <c r="E8" s="26">
        <f t="shared" ref="E8:E9" si="0">D8</f>
        <v>0</v>
      </c>
    </row>
    <row r="9" spans="1:5" ht="27" customHeight="1" x14ac:dyDescent="0.25">
      <c r="A9" s="7" t="s">
        <v>123</v>
      </c>
      <c r="B9" s="3" t="s">
        <v>235</v>
      </c>
      <c r="C9" s="23" t="s">
        <v>258</v>
      </c>
      <c r="D9" s="28"/>
      <c r="E9" s="26">
        <f t="shared" si="0"/>
        <v>0</v>
      </c>
    </row>
    <row r="10" spans="1:5" x14ac:dyDescent="0.25">
      <c r="A10" s="6"/>
      <c r="B10" s="6"/>
      <c r="C10" s="6"/>
      <c r="D10" s="6" t="s">
        <v>246</v>
      </c>
      <c r="E10" s="27">
        <f>SUM(E5:E9)</f>
        <v>0</v>
      </c>
    </row>
    <row r="11" spans="1:5" ht="26.25" customHeight="1" x14ac:dyDescent="0.25">
      <c r="A11" s="87" t="s">
        <v>124</v>
      </c>
      <c r="B11" s="104"/>
      <c r="C11" s="104"/>
      <c r="D11" s="104"/>
      <c r="E11" s="104"/>
    </row>
    <row r="12" spans="1:5" ht="18" customHeight="1" x14ac:dyDescent="0.25">
      <c r="A12" s="1" t="s">
        <v>10</v>
      </c>
      <c r="B12" s="1" t="s">
        <v>23</v>
      </c>
      <c r="C12" s="1" t="s">
        <v>24</v>
      </c>
      <c r="D12" s="1" t="s">
        <v>25</v>
      </c>
      <c r="E12" s="21" t="s">
        <v>227</v>
      </c>
    </row>
    <row r="13" spans="1:5" ht="36" x14ac:dyDescent="0.25">
      <c r="A13" s="7" t="s">
        <v>125</v>
      </c>
      <c r="B13" s="3" t="s">
        <v>126</v>
      </c>
      <c r="C13" s="23" t="s">
        <v>102</v>
      </c>
      <c r="D13" s="28"/>
      <c r="E13" s="26">
        <f>D13</f>
        <v>0</v>
      </c>
    </row>
    <row r="14" spans="1:5" ht="36" x14ac:dyDescent="0.25">
      <c r="A14" s="9" t="s">
        <v>127</v>
      </c>
      <c r="B14" s="5" t="s">
        <v>128</v>
      </c>
      <c r="C14" s="23" t="s">
        <v>102</v>
      </c>
      <c r="D14" s="28"/>
      <c r="E14" s="26">
        <f t="shared" ref="E14:E17" si="1">D14</f>
        <v>0</v>
      </c>
    </row>
    <row r="15" spans="1:5" ht="36" x14ac:dyDescent="0.25">
      <c r="A15" s="7" t="s">
        <v>129</v>
      </c>
      <c r="B15" s="3" t="s">
        <v>130</v>
      </c>
      <c r="C15" s="23" t="s">
        <v>102</v>
      </c>
      <c r="D15" s="28"/>
      <c r="E15" s="26">
        <f t="shared" si="1"/>
        <v>0</v>
      </c>
    </row>
    <row r="16" spans="1:5" ht="36" x14ac:dyDescent="0.25">
      <c r="A16" s="9" t="s">
        <v>131</v>
      </c>
      <c r="B16" s="5" t="s">
        <v>132</v>
      </c>
      <c r="C16" s="23" t="s">
        <v>102</v>
      </c>
      <c r="D16" s="28"/>
      <c r="E16" s="26">
        <f t="shared" si="1"/>
        <v>0</v>
      </c>
    </row>
    <row r="17" spans="1:5" ht="24" x14ac:dyDescent="0.25">
      <c r="A17" s="7" t="s">
        <v>133</v>
      </c>
      <c r="B17" s="3" t="s">
        <v>134</v>
      </c>
      <c r="C17" s="23" t="s">
        <v>102</v>
      </c>
      <c r="D17" s="28"/>
      <c r="E17" s="26">
        <f t="shared" si="1"/>
        <v>0</v>
      </c>
    </row>
    <row r="18" spans="1:5" x14ac:dyDescent="0.25">
      <c r="D18" t="s">
        <v>246</v>
      </c>
      <c r="E18" s="26">
        <f>SUM(E13:E17)</f>
        <v>0</v>
      </c>
    </row>
    <row r="19" spans="1:5" ht="16.5" customHeight="1" x14ac:dyDescent="0.25">
      <c r="A19" s="38"/>
      <c r="B19" s="38" t="s">
        <v>254</v>
      </c>
      <c r="C19" s="38"/>
      <c r="D19" s="38"/>
      <c r="E19" s="41">
        <f>E10+E18</f>
        <v>0</v>
      </c>
    </row>
    <row r="20" spans="1:5" ht="18" customHeight="1" x14ac:dyDescent="0.25"/>
    <row r="21" spans="1:5" ht="15" customHeight="1" x14ac:dyDescent="0.25"/>
  </sheetData>
  <mergeCells count="4">
    <mergeCell ref="A2:E2"/>
    <mergeCell ref="A1:E1"/>
    <mergeCell ref="A3:E3"/>
    <mergeCell ref="A11:E11"/>
  </mergeCell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3"/>
  <sheetViews>
    <sheetView view="pageBreakPreview" zoomScaleNormal="100" zoomScaleSheetLayoutView="100" workbookViewId="0">
      <pane ySplit="3" topLeftCell="A4" activePane="bottomLeft" state="frozen"/>
      <selection pane="bottomLeft" activeCell="E9" sqref="E9"/>
    </sheetView>
  </sheetViews>
  <sheetFormatPr defaultRowHeight="15" x14ac:dyDescent="0.25"/>
  <cols>
    <col min="1" max="1" width="8" customWidth="1"/>
    <col min="2" max="2" width="31" style="17" customWidth="1"/>
    <col min="3" max="3" width="14" customWidth="1"/>
    <col min="4" max="5" width="16" customWidth="1"/>
  </cols>
  <sheetData>
    <row r="1" spans="1:5" ht="37.5" customHeight="1" x14ac:dyDescent="0.25">
      <c r="A1" s="122" t="s">
        <v>135</v>
      </c>
      <c r="B1" s="120"/>
      <c r="C1" s="120"/>
      <c r="D1" s="120"/>
      <c r="E1" s="120"/>
    </row>
    <row r="2" spans="1:5" ht="43.5" customHeight="1" x14ac:dyDescent="0.25">
      <c r="A2" s="121" t="s">
        <v>241</v>
      </c>
      <c r="B2" s="88"/>
      <c r="C2" s="88"/>
      <c r="D2" s="88"/>
      <c r="E2" s="88"/>
    </row>
    <row r="3" spans="1:5" x14ac:dyDescent="0.25">
      <c r="A3" s="6"/>
      <c r="B3" s="18"/>
      <c r="C3" s="6"/>
      <c r="D3" s="6"/>
      <c r="E3" s="6"/>
    </row>
    <row r="4" spans="1:5" x14ac:dyDescent="0.25">
      <c r="A4" s="1" t="s">
        <v>10</v>
      </c>
      <c r="B4" s="16" t="s">
        <v>23</v>
      </c>
      <c r="C4" s="1" t="s">
        <v>24</v>
      </c>
      <c r="D4" s="1" t="s">
        <v>25</v>
      </c>
      <c r="E4" s="21" t="s">
        <v>228</v>
      </c>
    </row>
    <row r="5" spans="1:5" ht="24" x14ac:dyDescent="0.25">
      <c r="A5" s="23" t="s">
        <v>242</v>
      </c>
      <c r="B5" s="24" t="s">
        <v>237</v>
      </c>
      <c r="C5" s="23" t="s">
        <v>136</v>
      </c>
      <c r="D5" s="28"/>
      <c r="E5" s="26">
        <f>D5</f>
        <v>0</v>
      </c>
    </row>
    <row r="6" spans="1:5" ht="24" x14ac:dyDescent="0.25">
      <c r="A6" s="25" t="s">
        <v>243</v>
      </c>
      <c r="B6" s="29" t="s">
        <v>238</v>
      </c>
      <c r="C6" s="25" t="s">
        <v>136</v>
      </c>
      <c r="D6" s="28"/>
      <c r="E6" s="26">
        <f t="shared" ref="E6:E8" si="0">D6</f>
        <v>0</v>
      </c>
    </row>
    <row r="7" spans="1:5" ht="24" x14ac:dyDescent="0.25">
      <c r="A7" s="23" t="s">
        <v>244</v>
      </c>
      <c r="B7" s="24" t="s">
        <v>239</v>
      </c>
      <c r="C7" s="23" t="s">
        <v>138</v>
      </c>
      <c r="D7" s="28"/>
      <c r="E7" s="26">
        <f t="shared" si="0"/>
        <v>0</v>
      </c>
    </row>
    <row r="8" spans="1:5" ht="36" x14ac:dyDescent="0.25">
      <c r="A8" s="25" t="s">
        <v>245</v>
      </c>
      <c r="B8" s="29" t="s">
        <v>240</v>
      </c>
      <c r="C8" s="25" t="s">
        <v>32</v>
      </c>
      <c r="D8" s="28"/>
      <c r="E8" s="26">
        <f t="shared" si="0"/>
        <v>0</v>
      </c>
    </row>
    <row r="9" spans="1:5" x14ac:dyDescent="0.25">
      <c r="A9" s="38"/>
      <c r="B9" s="37"/>
      <c r="C9" s="38"/>
      <c r="D9" s="38" t="s">
        <v>246</v>
      </c>
      <c r="E9" s="39">
        <f>E5+E6+E7+E8</f>
        <v>0</v>
      </c>
    </row>
    <row r="33" ht="42" customHeight="1" x14ac:dyDescent="0.25"/>
  </sheetData>
  <mergeCells count="2">
    <mergeCell ref="A2:E2"/>
    <mergeCell ref="A1:E1"/>
  </mergeCell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21"/>
  <sheetViews>
    <sheetView zoomScaleNormal="100" zoomScaleSheetLayoutView="100" workbookViewId="0">
      <pane ySplit="3" topLeftCell="A4" activePane="bottomLeft" state="frozen"/>
      <selection pane="bottomLeft" activeCell="J9" sqref="J9"/>
    </sheetView>
  </sheetViews>
  <sheetFormatPr defaultRowHeight="15" x14ac:dyDescent="0.25"/>
  <cols>
    <col min="1" max="1" width="8" customWidth="1"/>
    <col min="2" max="2" width="32.7109375" customWidth="1"/>
    <col min="3" max="3" width="9.28515625" style="17" customWidth="1"/>
    <col min="4" max="4" width="16" customWidth="1"/>
    <col min="5" max="5" width="11.5703125" customWidth="1"/>
  </cols>
  <sheetData>
    <row r="1" spans="1:7" ht="44.25" customHeight="1" x14ac:dyDescent="0.25">
      <c r="A1" s="89" t="s">
        <v>139</v>
      </c>
      <c r="B1" s="90"/>
      <c r="C1" s="90"/>
      <c r="D1" s="90"/>
      <c r="E1" s="90"/>
      <c r="F1" s="90"/>
      <c r="G1" s="90"/>
    </row>
    <row r="2" spans="1:7" ht="40.5" customHeight="1" x14ac:dyDescent="0.25">
      <c r="A2" s="91" t="s">
        <v>292</v>
      </c>
      <c r="B2" s="92"/>
      <c r="C2" s="92"/>
      <c r="D2" s="92"/>
      <c r="E2" s="92"/>
      <c r="F2" s="92"/>
      <c r="G2" s="92"/>
    </row>
    <row r="3" spans="1:7" ht="18" customHeight="1" x14ac:dyDescent="0.25">
      <c r="A3" s="93" t="s">
        <v>140</v>
      </c>
      <c r="B3" s="94"/>
      <c r="C3" s="94"/>
      <c r="D3" s="94"/>
      <c r="E3" s="94"/>
      <c r="F3" s="94"/>
      <c r="G3" s="94"/>
    </row>
    <row r="4" spans="1:7" ht="29.25" customHeight="1" x14ac:dyDescent="0.25">
      <c r="A4" s="81" t="s">
        <v>293</v>
      </c>
      <c r="B4" s="81" t="s">
        <v>141</v>
      </c>
      <c r="C4" s="81" t="s">
        <v>24</v>
      </c>
      <c r="D4" s="79" t="s">
        <v>294</v>
      </c>
      <c r="E4" s="79" t="s">
        <v>295</v>
      </c>
      <c r="F4" s="79" t="s">
        <v>296</v>
      </c>
      <c r="G4" s="79" t="s">
        <v>297</v>
      </c>
    </row>
    <row r="5" spans="1:7" ht="24.75" x14ac:dyDescent="0.25">
      <c r="A5" s="7" t="s">
        <v>144</v>
      </c>
      <c r="B5" s="75" t="s">
        <v>298</v>
      </c>
      <c r="C5" s="75" t="s">
        <v>145</v>
      </c>
      <c r="D5" s="71">
        <v>10</v>
      </c>
      <c r="E5" s="76"/>
      <c r="F5" s="76"/>
      <c r="G5" s="78">
        <f>D5*E5</f>
        <v>0</v>
      </c>
    </row>
    <row r="6" spans="1:7" ht="24" x14ac:dyDescent="0.25">
      <c r="A6" s="9" t="s">
        <v>146</v>
      </c>
      <c r="B6" s="29" t="s">
        <v>299</v>
      </c>
      <c r="C6" s="65" t="s">
        <v>145</v>
      </c>
      <c r="D6" s="77">
        <v>10</v>
      </c>
      <c r="E6" s="73"/>
      <c r="F6" s="66"/>
      <c r="G6" s="78">
        <f>D6*E6</f>
        <v>0</v>
      </c>
    </row>
    <row r="7" spans="1:7" x14ac:dyDescent="0.25">
      <c r="A7" s="22"/>
      <c r="B7" s="22"/>
      <c r="C7" s="82" t="s">
        <v>246</v>
      </c>
      <c r="D7" s="83"/>
      <c r="E7" s="83"/>
      <c r="F7" s="66"/>
      <c r="G7" s="84">
        <f>SUM(G6+G5)</f>
        <v>0</v>
      </c>
    </row>
    <row r="8" spans="1:7" x14ac:dyDescent="0.25">
      <c r="A8" s="87" t="s">
        <v>147</v>
      </c>
      <c r="B8" s="88"/>
      <c r="C8" s="88"/>
      <c r="D8" s="88"/>
      <c r="E8" s="88"/>
      <c r="F8" s="66"/>
      <c r="G8" s="66"/>
    </row>
    <row r="9" spans="1:7" ht="30" x14ac:dyDescent="0.25">
      <c r="A9" s="1" t="s">
        <v>10</v>
      </c>
      <c r="B9" s="1" t="s">
        <v>148</v>
      </c>
      <c r="C9" s="16" t="s">
        <v>24</v>
      </c>
      <c r="D9" s="79" t="s">
        <v>294</v>
      </c>
      <c r="E9" s="80" t="s">
        <v>142</v>
      </c>
      <c r="F9" s="80" t="s">
        <v>143</v>
      </c>
      <c r="G9" s="79" t="s">
        <v>297</v>
      </c>
    </row>
    <row r="10" spans="1:7" ht="24" x14ac:dyDescent="0.25">
      <c r="A10" s="2" t="s">
        <v>149</v>
      </c>
      <c r="B10" s="24" t="s">
        <v>247</v>
      </c>
      <c r="C10" s="19" t="s">
        <v>137</v>
      </c>
      <c r="D10" s="130">
        <v>10</v>
      </c>
      <c r="E10" s="28"/>
      <c r="F10" s="85"/>
      <c r="G10" s="86">
        <f>D10*E10</f>
        <v>0</v>
      </c>
    </row>
    <row r="11" spans="1:7" x14ac:dyDescent="0.25">
      <c r="A11" s="4" t="s">
        <v>150</v>
      </c>
      <c r="B11" s="29" t="s">
        <v>248</v>
      </c>
      <c r="C11" s="20" t="s">
        <v>137</v>
      </c>
      <c r="D11" s="130">
        <v>10</v>
      </c>
      <c r="E11" s="28"/>
      <c r="F11" s="85"/>
      <c r="G11" s="86">
        <f t="shared" ref="G11:G14" si="0">D11*E11</f>
        <v>0</v>
      </c>
    </row>
    <row r="12" spans="1:7" ht="24" x14ac:dyDescent="0.25">
      <c r="A12" s="2" t="s">
        <v>151</v>
      </c>
      <c r="B12" s="24" t="s">
        <v>249</v>
      </c>
      <c r="C12" s="19" t="s">
        <v>137</v>
      </c>
      <c r="D12" s="130">
        <v>10</v>
      </c>
      <c r="E12" s="28"/>
      <c r="F12" s="85"/>
      <c r="G12" s="86">
        <f t="shared" si="0"/>
        <v>0</v>
      </c>
    </row>
    <row r="13" spans="1:7" x14ac:dyDescent="0.25">
      <c r="A13" s="4" t="s">
        <v>152</v>
      </c>
      <c r="B13" s="29" t="s">
        <v>250</v>
      </c>
      <c r="C13" s="20" t="s">
        <v>137</v>
      </c>
      <c r="D13" s="130">
        <v>10</v>
      </c>
      <c r="E13" s="28"/>
      <c r="F13" s="85"/>
      <c r="G13" s="86">
        <f t="shared" si="0"/>
        <v>0</v>
      </c>
    </row>
    <row r="14" spans="1:7" x14ac:dyDescent="0.25">
      <c r="A14" s="2" t="s">
        <v>153</v>
      </c>
      <c r="B14" s="24" t="s">
        <v>154</v>
      </c>
      <c r="C14" s="19" t="s">
        <v>137</v>
      </c>
      <c r="D14" s="130">
        <v>10</v>
      </c>
      <c r="E14" s="28"/>
      <c r="F14" s="85"/>
      <c r="G14" s="86">
        <f t="shared" si="0"/>
        <v>0</v>
      </c>
    </row>
    <row r="15" spans="1:7" x14ac:dyDescent="0.25">
      <c r="A15" s="22"/>
      <c r="B15" s="22"/>
      <c r="C15" s="82" t="s">
        <v>246</v>
      </c>
      <c r="D15" s="83"/>
      <c r="E15" s="83"/>
      <c r="F15" s="66"/>
      <c r="G15" s="84">
        <f>SUM(G10:G14)</f>
        <v>0</v>
      </c>
    </row>
    <row r="16" spans="1:7" x14ac:dyDescent="0.25">
      <c r="A16" s="66"/>
      <c r="B16" s="74" t="s">
        <v>300</v>
      </c>
      <c r="C16" s="67"/>
      <c r="D16" s="66"/>
      <c r="E16" s="66"/>
      <c r="F16" s="66"/>
      <c r="G16" s="84">
        <f>G7+G15</f>
        <v>0</v>
      </c>
    </row>
    <row r="17" ht="36.75" customHeight="1" x14ac:dyDescent="0.25"/>
    <row r="18" ht="54.75" customHeight="1" x14ac:dyDescent="0.25"/>
    <row r="19" ht="15" customHeight="1" x14ac:dyDescent="0.25"/>
    <row r="21" ht="27.95" customHeight="1" x14ac:dyDescent="0.25"/>
  </sheetData>
  <mergeCells count="4">
    <mergeCell ref="A8:E8"/>
    <mergeCell ref="A1:G1"/>
    <mergeCell ref="A2:G2"/>
    <mergeCell ref="A3:G3"/>
  </mergeCells>
  <pageMargins left="0.75" right="0.75" top="1" bottom="1" header="0.5" footer="0.5"/>
  <pageSetup paperSize="9"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
  <sheetViews>
    <sheetView view="pageBreakPreview" zoomScale="90" zoomScaleNormal="100" zoomScaleSheetLayoutView="90" workbookViewId="0">
      <pane ySplit="4" topLeftCell="A28" activePane="bottomLeft" state="frozen"/>
      <selection pane="bottomLeft" activeCell="I11" sqref="I11"/>
    </sheetView>
  </sheetViews>
  <sheetFormatPr defaultRowHeight="15" x14ac:dyDescent="0.25"/>
  <cols>
    <col min="1" max="1" width="6.42578125" customWidth="1"/>
    <col min="2" max="2" width="29" customWidth="1"/>
    <col min="3" max="3" width="9.42578125" style="17" customWidth="1"/>
    <col min="4" max="4" width="12.28515625" customWidth="1"/>
    <col min="5" max="5" width="12" customWidth="1"/>
    <col min="6" max="6" width="16" customWidth="1"/>
  </cols>
  <sheetData>
    <row r="1" spans="1:6" ht="21.95" customHeight="1" x14ac:dyDescent="0.25">
      <c r="A1" s="118" t="s">
        <v>155</v>
      </c>
      <c r="B1" s="104"/>
      <c r="C1" s="104"/>
      <c r="D1" s="104"/>
      <c r="E1" s="104"/>
      <c r="F1" s="104"/>
    </row>
    <row r="2" spans="1:6" ht="45.75" customHeight="1" x14ac:dyDescent="0.25">
      <c r="A2" s="117" t="s">
        <v>156</v>
      </c>
      <c r="B2" s="104"/>
      <c r="C2" s="104"/>
      <c r="D2" s="104"/>
      <c r="E2" s="104"/>
      <c r="F2" s="104"/>
    </row>
    <row r="3" spans="1:6" ht="6" customHeight="1" x14ac:dyDescent="0.25">
      <c r="A3" s="6"/>
      <c r="B3" s="6"/>
      <c r="C3" s="18"/>
      <c r="D3" s="6"/>
      <c r="E3" s="6"/>
      <c r="F3" s="6"/>
    </row>
    <row r="4" spans="1:6" ht="18" customHeight="1" x14ac:dyDescent="0.25">
      <c r="A4" s="87" t="s">
        <v>157</v>
      </c>
      <c r="B4" s="104"/>
      <c r="C4" s="104"/>
      <c r="D4" s="104"/>
      <c r="E4" s="104"/>
      <c r="F4" s="104"/>
    </row>
    <row r="5" spans="1:6" ht="15" customHeight="1" x14ac:dyDescent="0.25">
      <c r="A5" s="1" t="s">
        <v>10</v>
      </c>
      <c r="B5" s="1" t="s">
        <v>158</v>
      </c>
      <c r="C5" s="16" t="s">
        <v>24</v>
      </c>
      <c r="D5" s="1" t="s">
        <v>159</v>
      </c>
      <c r="E5" s="1" t="s">
        <v>160</v>
      </c>
      <c r="F5" s="1" t="s">
        <v>161</v>
      </c>
    </row>
    <row r="6" spans="1:6" ht="24" x14ac:dyDescent="0.25">
      <c r="A6" s="2" t="s">
        <v>162</v>
      </c>
      <c r="B6" s="3" t="s">
        <v>163</v>
      </c>
      <c r="C6" s="19" t="s">
        <v>102</v>
      </c>
      <c r="D6" s="10"/>
      <c r="E6" s="10"/>
      <c r="F6" s="31" t="str">
        <f>IF(AND(D6&lt;&gt;"",E6&lt;&gt;""),D6+E6,"")</f>
        <v/>
      </c>
    </row>
    <row r="7" spans="1:6" ht="24" x14ac:dyDescent="0.25">
      <c r="A7" s="4" t="s">
        <v>164</v>
      </c>
      <c r="B7" s="5" t="s">
        <v>165</v>
      </c>
      <c r="C7" s="20" t="s">
        <v>102</v>
      </c>
      <c r="D7" s="10"/>
      <c r="E7" s="10"/>
      <c r="F7" s="31" t="str">
        <f>IF(AND(D7&lt;&gt;"",E7&lt;&gt;""),D7+E7,"")</f>
        <v/>
      </c>
    </row>
    <row r="8" spans="1:6" ht="24" x14ac:dyDescent="0.25">
      <c r="A8" s="2" t="s">
        <v>166</v>
      </c>
      <c r="B8" s="3" t="s">
        <v>167</v>
      </c>
      <c r="C8" s="19" t="s">
        <v>102</v>
      </c>
      <c r="D8" s="10"/>
      <c r="E8" s="10"/>
      <c r="F8" s="31" t="str">
        <f>IF(AND(D8&lt;&gt;"",E8&lt;&gt;""),D8+E8,"")</f>
        <v/>
      </c>
    </row>
    <row r="9" spans="1:6" ht="24" x14ac:dyDescent="0.25">
      <c r="A9" s="4" t="s">
        <v>168</v>
      </c>
      <c r="B9" s="5" t="s">
        <v>169</v>
      </c>
      <c r="C9" s="20" t="s">
        <v>102</v>
      </c>
      <c r="D9" s="10"/>
      <c r="E9" s="10"/>
      <c r="F9" s="31" t="str">
        <f>IF(AND(D9&lt;&gt;"",E9&lt;&gt;""),D9+E9,"")</f>
        <v/>
      </c>
    </row>
    <row r="10" spans="1:6" ht="36" x14ac:dyDescent="0.25">
      <c r="A10" s="2" t="s">
        <v>170</v>
      </c>
      <c r="B10" s="3" t="s">
        <v>171</v>
      </c>
      <c r="C10" s="19" t="s">
        <v>102</v>
      </c>
      <c r="D10" s="10"/>
      <c r="E10" s="10"/>
      <c r="F10" s="31" t="str">
        <f>IF(AND(D10&lt;&gt;"",E10&lt;&gt;""),D10+E10,"")</f>
        <v/>
      </c>
    </row>
    <row r="11" spans="1:6" ht="24" customHeight="1" x14ac:dyDescent="0.25">
      <c r="A11" s="6"/>
      <c r="B11" s="6"/>
      <c r="C11" s="18"/>
      <c r="D11" s="6"/>
      <c r="E11" s="6" t="s">
        <v>246</v>
      </c>
      <c r="F11" s="27">
        <f>SUM(F6:F10)</f>
        <v>0</v>
      </c>
    </row>
    <row r="12" spans="1:6" ht="18" customHeight="1" x14ac:dyDescent="0.25">
      <c r="A12" s="87" t="s">
        <v>172</v>
      </c>
      <c r="B12" s="104"/>
      <c r="C12" s="104"/>
      <c r="D12" s="104"/>
      <c r="E12" s="104"/>
      <c r="F12" s="104"/>
    </row>
    <row r="13" spans="1:6" ht="15" customHeight="1" x14ac:dyDescent="0.25">
      <c r="A13" s="1" t="s">
        <v>10</v>
      </c>
      <c r="B13" s="1" t="s">
        <v>158</v>
      </c>
      <c r="C13" s="16" t="s">
        <v>24</v>
      </c>
      <c r="D13" s="1" t="s">
        <v>159</v>
      </c>
      <c r="E13" s="1" t="s">
        <v>160</v>
      </c>
      <c r="F13" s="1" t="s">
        <v>161</v>
      </c>
    </row>
    <row r="14" spans="1:6" ht="24" x14ac:dyDescent="0.25">
      <c r="A14" s="11" t="s">
        <v>173</v>
      </c>
      <c r="B14" s="3" t="s">
        <v>174</v>
      </c>
      <c r="C14" s="19" t="s">
        <v>102</v>
      </c>
      <c r="D14" s="10"/>
      <c r="E14" s="10"/>
      <c r="F14" s="31" t="str">
        <f>IF(AND(D14&lt;&gt;"",E14&lt;&gt;""),D14+E14,"")</f>
        <v/>
      </c>
    </row>
    <row r="15" spans="1:6" ht="24" x14ac:dyDescent="0.25">
      <c r="A15" s="12" t="s">
        <v>175</v>
      </c>
      <c r="B15" s="5" t="s">
        <v>176</v>
      </c>
      <c r="C15" s="20" t="s">
        <v>102</v>
      </c>
      <c r="D15" s="10"/>
      <c r="E15" s="10"/>
      <c r="F15" s="31" t="str">
        <f t="shared" ref="F15:F21" si="0">IF(AND(D15&lt;&gt;"",E15&lt;&gt;""),D15+E15,"")</f>
        <v/>
      </c>
    </row>
    <row r="16" spans="1:6" ht="24" x14ac:dyDescent="0.25">
      <c r="A16" s="11" t="s">
        <v>177</v>
      </c>
      <c r="B16" s="3" t="s">
        <v>178</v>
      </c>
      <c r="C16" s="19" t="s">
        <v>102</v>
      </c>
      <c r="D16" s="10"/>
      <c r="E16" s="10"/>
      <c r="F16" s="31" t="str">
        <f t="shared" si="0"/>
        <v/>
      </c>
    </row>
    <row r="17" spans="1:6" ht="24" x14ac:dyDescent="0.25">
      <c r="A17" s="12" t="s">
        <v>179</v>
      </c>
      <c r="B17" s="5" t="s">
        <v>180</v>
      </c>
      <c r="C17" s="20" t="s">
        <v>102</v>
      </c>
      <c r="D17" s="10"/>
      <c r="E17" s="10"/>
      <c r="F17" s="31" t="str">
        <f t="shared" si="0"/>
        <v/>
      </c>
    </row>
    <row r="18" spans="1:6" ht="36" x14ac:dyDescent="0.25">
      <c r="A18" s="11" t="s">
        <v>181</v>
      </c>
      <c r="B18" s="3" t="s">
        <v>182</v>
      </c>
      <c r="C18" s="19" t="s">
        <v>102</v>
      </c>
      <c r="D18" s="10"/>
      <c r="E18" s="10"/>
      <c r="F18" s="31" t="str">
        <f t="shared" si="0"/>
        <v/>
      </c>
    </row>
    <row r="19" spans="1:6" ht="24" x14ac:dyDescent="0.25">
      <c r="A19" s="12" t="s">
        <v>183</v>
      </c>
      <c r="B19" s="5" t="s">
        <v>184</v>
      </c>
      <c r="C19" s="20" t="s">
        <v>102</v>
      </c>
      <c r="D19" s="10"/>
      <c r="E19" s="10"/>
      <c r="F19" s="31" t="str">
        <f t="shared" si="0"/>
        <v/>
      </c>
    </row>
    <row r="20" spans="1:6" ht="24" x14ac:dyDescent="0.25">
      <c r="A20" s="11" t="s">
        <v>185</v>
      </c>
      <c r="B20" s="3" t="s">
        <v>186</v>
      </c>
      <c r="C20" s="19" t="s">
        <v>102</v>
      </c>
      <c r="D20" s="10"/>
      <c r="E20" s="10"/>
      <c r="F20" s="31" t="str">
        <f t="shared" si="0"/>
        <v/>
      </c>
    </row>
    <row r="21" spans="1:6" ht="24" x14ac:dyDescent="0.25">
      <c r="A21" s="12" t="s">
        <v>187</v>
      </c>
      <c r="B21" s="5" t="s">
        <v>188</v>
      </c>
      <c r="C21" s="20" t="s">
        <v>102</v>
      </c>
      <c r="D21" s="10"/>
      <c r="E21" s="10"/>
      <c r="F21" s="31" t="str">
        <f t="shared" si="0"/>
        <v/>
      </c>
    </row>
    <row r="22" spans="1:6" ht="31.5" customHeight="1" x14ac:dyDescent="0.25">
      <c r="A22" s="6"/>
      <c r="B22" s="6"/>
      <c r="C22" s="18"/>
      <c r="D22" s="6"/>
      <c r="E22" s="6" t="s">
        <v>246</v>
      </c>
      <c r="F22" s="27">
        <f>SUM(F14:F21)</f>
        <v>0</v>
      </c>
    </row>
    <row r="23" spans="1:6" ht="18" customHeight="1" x14ac:dyDescent="0.25">
      <c r="A23" s="87" t="s">
        <v>189</v>
      </c>
      <c r="B23" s="104"/>
      <c r="C23" s="104"/>
      <c r="D23" s="104"/>
      <c r="E23" s="104"/>
      <c r="F23" s="104"/>
    </row>
    <row r="24" spans="1:6" ht="15" customHeight="1" x14ac:dyDescent="0.25">
      <c r="A24" s="1" t="s">
        <v>10</v>
      </c>
      <c r="B24" s="1" t="s">
        <v>158</v>
      </c>
      <c r="C24" s="16" t="s">
        <v>24</v>
      </c>
      <c r="D24" s="1" t="s">
        <v>159</v>
      </c>
      <c r="E24" s="1" t="s">
        <v>160</v>
      </c>
      <c r="F24" s="1" t="s">
        <v>161</v>
      </c>
    </row>
    <row r="25" spans="1:6" ht="36" x14ac:dyDescent="0.25">
      <c r="A25" s="11" t="s">
        <v>190</v>
      </c>
      <c r="B25" s="3" t="s">
        <v>191</v>
      </c>
      <c r="C25" s="19" t="s">
        <v>102</v>
      </c>
      <c r="D25" s="10"/>
      <c r="E25" s="10"/>
      <c r="F25" s="31" t="str">
        <f t="shared" ref="F25:F34" si="1">IF(AND(D25&lt;&gt;"",E25&lt;&gt;""),D25+E25,"")</f>
        <v/>
      </c>
    </row>
    <row r="26" spans="1:6" ht="24" x14ac:dyDescent="0.25">
      <c r="A26" s="12" t="s">
        <v>192</v>
      </c>
      <c r="B26" s="5" t="s">
        <v>193</v>
      </c>
      <c r="C26" s="20" t="s">
        <v>102</v>
      </c>
      <c r="D26" s="10"/>
      <c r="E26" s="10"/>
      <c r="F26" s="31" t="str">
        <f t="shared" si="1"/>
        <v/>
      </c>
    </row>
    <row r="27" spans="1:6" ht="36" x14ac:dyDescent="0.25">
      <c r="A27" s="11" t="s">
        <v>194</v>
      </c>
      <c r="B27" s="3" t="s">
        <v>195</v>
      </c>
      <c r="C27" s="19" t="s">
        <v>102</v>
      </c>
      <c r="D27" s="10"/>
      <c r="E27" s="10"/>
      <c r="F27" s="31" t="str">
        <f t="shared" si="1"/>
        <v/>
      </c>
    </row>
    <row r="28" spans="1:6" ht="24" x14ac:dyDescent="0.25">
      <c r="A28" s="12" t="s">
        <v>196</v>
      </c>
      <c r="B28" s="5" t="s">
        <v>197</v>
      </c>
      <c r="C28" s="20" t="s">
        <v>102</v>
      </c>
      <c r="D28" s="10"/>
      <c r="E28" s="10"/>
      <c r="F28" s="31" t="str">
        <f t="shared" si="1"/>
        <v/>
      </c>
    </row>
    <row r="29" spans="1:6" x14ac:dyDescent="0.25">
      <c r="A29" s="11" t="s">
        <v>198</v>
      </c>
      <c r="B29" s="3" t="s">
        <v>199</v>
      </c>
      <c r="C29" s="19" t="s">
        <v>102</v>
      </c>
      <c r="D29" s="10"/>
      <c r="E29" s="10"/>
      <c r="F29" s="31" t="str">
        <f t="shared" si="1"/>
        <v/>
      </c>
    </row>
    <row r="30" spans="1:6" ht="24" x14ac:dyDescent="0.25">
      <c r="A30" s="12" t="s">
        <v>200</v>
      </c>
      <c r="B30" s="5" t="s">
        <v>201</v>
      </c>
      <c r="C30" s="20" t="s">
        <v>102</v>
      </c>
      <c r="D30" s="10"/>
      <c r="E30" s="10"/>
      <c r="F30" s="31" t="str">
        <f t="shared" si="1"/>
        <v/>
      </c>
    </row>
    <row r="31" spans="1:6" ht="24" x14ac:dyDescent="0.25">
      <c r="A31" s="11" t="s">
        <v>202</v>
      </c>
      <c r="B31" s="3" t="s">
        <v>203</v>
      </c>
      <c r="C31" s="19" t="s">
        <v>102</v>
      </c>
      <c r="D31" s="10"/>
      <c r="E31" s="10"/>
      <c r="F31" s="31" t="str">
        <f t="shared" si="1"/>
        <v/>
      </c>
    </row>
    <row r="32" spans="1:6" ht="24" x14ac:dyDescent="0.25">
      <c r="A32" s="12" t="s">
        <v>204</v>
      </c>
      <c r="B32" s="5" t="s">
        <v>205</v>
      </c>
      <c r="C32" s="20" t="s">
        <v>102</v>
      </c>
      <c r="D32" s="10"/>
      <c r="E32" s="10"/>
      <c r="F32" s="31" t="str">
        <f t="shared" si="1"/>
        <v/>
      </c>
    </row>
    <row r="33" spans="1:6" ht="24" x14ac:dyDescent="0.25">
      <c r="A33" s="11" t="s">
        <v>206</v>
      </c>
      <c r="B33" s="3" t="s">
        <v>207</v>
      </c>
      <c r="C33" s="19" t="s">
        <v>102</v>
      </c>
      <c r="D33" s="10"/>
      <c r="E33" s="10"/>
      <c r="F33" s="31" t="str">
        <f t="shared" si="1"/>
        <v/>
      </c>
    </row>
    <row r="34" spans="1:6" ht="36" x14ac:dyDescent="0.25">
      <c r="A34" s="12" t="s">
        <v>208</v>
      </c>
      <c r="B34" s="5" t="s">
        <v>209</v>
      </c>
      <c r="C34" s="20" t="s">
        <v>102</v>
      </c>
      <c r="D34" s="10"/>
      <c r="E34" s="10"/>
      <c r="F34" s="31" t="str">
        <f t="shared" si="1"/>
        <v/>
      </c>
    </row>
    <row r="35" spans="1:6" x14ac:dyDescent="0.25">
      <c r="E35" t="s">
        <v>246</v>
      </c>
      <c r="F35" s="30">
        <f>SUM(F25:F34)</f>
        <v>0</v>
      </c>
    </row>
    <row r="36" spans="1:6" x14ac:dyDescent="0.25">
      <c r="A36" s="32"/>
      <c r="B36" s="33" t="s">
        <v>251</v>
      </c>
      <c r="C36" s="34"/>
      <c r="D36" s="32"/>
      <c r="E36" s="32"/>
      <c r="F36" s="35">
        <f>F11+F22+F35</f>
        <v>0</v>
      </c>
    </row>
  </sheetData>
  <mergeCells count="5">
    <mergeCell ref="A2:F2"/>
    <mergeCell ref="A1:F1"/>
    <mergeCell ref="A23:F23"/>
    <mergeCell ref="A12:F12"/>
    <mergeCell ref="A4:F4"/>
  </mergeCell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5"/>
  <sheetViews>
    <sheetView view="pageBreakPreview" zoomScale="110" zoomScaleNormal="100" zoomScaleSheetLayoutView="110" workbookViewId="0">
      <pane ySplit="4" topLeftCell="A5" activePane="bottomLeft" state="frozen"/>
      <selection pane="bottomLeft" activeCell="E11" sqref="E11"/>
    </sheetView>
  </sheetViews>
  <sheetFormatPr defaultRowHeight="15" x14ac:dyDescent="0.25"/>
  <cols>
    <col min="1" max="1" width="8.42578125" customWidth="1"/>
    <col min="2" max="2" width="25.42578125" customWidth="1"/>
    <col min="3" max="3" width="10.5703125" customWidth="1"/>
    <col min="4" max="4" width="13" customWidth="1"/>
    <col min="5" max="5" width="12.85546875" customWidth="1"/>
  </cols>
  <sheetData>
    <row r="1" spans="1:8" ht="36.75" customHeight="1" x14ac:dyDescent="0.25">
      <c r="A1" s="89" t="s">
        <v>210</v>
      </c>
      <c r="B1" s="90"/>
      <c r="C1" s="90"/>
      <c r="D1" s="90"/>
      <c r="E1" s="90"/>
    </row>
    <row r="2" spans="1:8" ht="49.5" customHeight="1" x14ac:dyDescent="0.25">
      <c r="A2" s="124" t="s">
        <v>256</v>
      </c>
      <c r="B2" s="92"/>
      <c r="C2" s="92"/>
      <c r="D2" s="92"/>
      <c r="E2" s="92"/>
    </row>
    <row r="3" spans="1:8" ht="6" customHeight="1" x14ac:dyDescent="0.25">
      <c r="A3" s="6"/>
      <c r="B3" s="6"/>
      <c r="C3" s="6"/>
      <c r="D3" s="6"/>
      <c r="E3" s="6"/>
    </row>
    <row r="4" spans="1:8" ht="36" x14ac:dyDescent="0.25">
      <c r="A4" s="1" t="s">
        <v>211</v>
      </c>
      <c r="B4" s="1" t="s">
        <v>212</v>
      </c>
      <c r="C4" s="16"/>
      <c r="D4" s="16" t="s">
        <v>213</v>
      </c>
      <c r="E4" s="16" t="s">
        <v>214</v>
      </c>
    </row>
    <row r="5" spans="1:8" ht="25.5" customHeight="1" x14ac:dyDescent="0.25">
      <c r="A5" s="13"/>
      <c r="B5" s="125"/>
      <c r="C5" s="126"/>
      <c r="D5" s="14"/>
      <c r="E5" s="14"/>
    </row>
    <row r="6" spans="1:8" ht="25.5" customHeight="1" x14ac:dyDescent="0.25">
      <c r="A6" s="15" t="s">
        <v>215</v>
      </c>
      <c r="B6" s="127" t="s">
        <v>216</v>
      </c>
      <c r="C6" s="128"/>
      <c r="D6" s="14"/>
      <c r="E6" s="47">
        <f>'Sec 2 – Heat Pump PPM'!$E$40</f>
        <v>0</v>
      </c>
    </row>
    <row r="7" spans="1:8" ht="25.5" customHeight="1" x14ac:dyDescent="0.25">
      <c r="A7" s="13" t="s">
        <v>217</v>
      </c>
      <c r="B7" s="125" t="s">
        <v>218</v>
      </c>
      <c r="C7" s="126"/>
      <c r="D7" s="14"/>
      <c r="E7" s="47">
        <f>'Sec 3 – Ventilation'!$E$37</f>
        <v>0</v>
      </c>
    </row>
    <row r="8" spans="1:8" ht="25.5" customHeight="1" x14ac:dyDescent="0.25">
      <c r="A8" s="15" t="s">
        <v>219</v>
      </c>
      <c r="B8" s="129" t="s">
        <v>255</v>
      </c>
      <c r="C8" s="128"/>
      <c r="D8" s="14"/>
      <c r="E8" s="42">
        <f>'Sec 4 – Specialist Systems'!$E$19</f>
        <v>0</v>
      </c>
    </row>
    <row r="9" spans="1:8" ht="25.5" customHeight="1" x14ac:dyDescent="0.25">
      <c r="A9" s="13" t="s">
        <v>220</v>
      </c>
      <c r="B9" s="125" t="s">
        <v>221</v>
      </c>
      <c r="C9" s="126"/>
      <c r="D9" s="14"/>
      <c r="E9" s="43">
        <f>'Sec 5 – Access &amp; Scaffold'!$E$9</f>
        <v>0</v>
      </c>
      <c r="H9" s="40"/>
    </row>
    <row r="10" spans="1:8" ht="25.5" customHeight="1" x14ac:dyDescent="0.25">
      <c r="A10" s="15" t="s">
        <v>222</v>
      </c>
      <c r="B10" s="127" t="s">
        <v>223</v>
      </c>
      <c r="C10" s="128"/>
      <c r="D10" s="14"/>
      <c r="E10" s="43">
        <f>'Sec 6 – Reactive &amp; Dayworks'!$G$16</f>
        <v>0</v>
      </c>
    </row>
    <row r="11" spans="1:8" ht="25.5" customHeight="1" x14ac:dyDescent="0.25">
      <c r="A11" s="13" t="s">
        <v>224</v>
      </c>
      <c r="B11" s="125" t="s">
        <v>225</v>
      </c>
      <c r="C11" s="126"/>
      <c r="D11" s="14"/>
      <c r="E11" s="43">
        <f>'Sec 7 – Component Rates'!$F$36</f>
        <v>0</v>
      </c>
    </row>
    <row r="12" spans="1:8" ht="17.25" customHeight="1" x14ac:dyDescent="0.25">
      <c r="A12" s="6"/>
      <c r="B12" s="6"/>
      <c r="C12" s="6"/>
      <c r="D12" s="6"/>
      <c r="E12" s="6"/>
    </row>
    <row r="13" spans="1:8" ht="24" customHeight="1" thickBot="1" x14ac:dyDescent="0.3">
      <c r="A13" s="123" t="s">
        <v>226</v>
      </c>
      <c r="B13" s="104"/>
      <c r="C13" s="104"/>
      <c r="D13" s="104"/>
      <c r="E13" s="44">
        <f>SUM(E6:E11)</f>
        <v>0</v>
      </c>
    </row>
    <row r="14" spans="1:8" ht="33.75" customHeight="1" x14ac:dyDescent="0.25"/>
    <row r="15" spans="1:8" ht="39.75" customHeight="1" x14ac:dyDescent="0.25"/>
  </sheetData>
  <mergeCells count="10">
    <mergeCell ref="A13:D13"/>
    <mergeCell ref="A1:E1"/>
    <mergeCell ref="A2:E2"/>
    <mergeCell ref="B5:C5"/>
    <mergeCell ref="B6:C6"/>
    <mergeCell ref="B7:C7"/>
    <mergeCell ref="B8:C8"/>
    <mergeCell ref="B9:C9"/>
    <mergeCell ref="B10:C10"/>
    <mergeCell ref="B11:C11"/>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Cover &amp; Terms</vt:lpstr>
      <vt:lpstr>Sec 2 – Heat Pump PPM</vt:lpstr>
      <vt:lpstr>Sec 3 – Ventilation</vt:lpstr>
      <vt:lpstr>Sec 4 – Specialist Systems</vt:lpstr>
      <vt:lpstr>Sec 5 – Access &amp; Scaffold</vt:lpstr>
      <vt:lpstr>Sec 6 – Reactive &amp; Dayworks</vt:lpstr>
      <vt:lpstr>Sec 7 – Component Rates</vt:lpstr>
      <vt:lpstr>Pricing Summary</vt:lpstr>
      <vt:lpstr>'Sec 2 – Heat Pump PPM'!Print_Area</vt:lpstr>
      <vt:lpstr>'Sec 3 – Ventilation'!Print_Area</vt:lpstr>
      <vt:lpstr>'Sec 4 – Specialist Systems'!Print_Area</vt:lpstr>
      <vt:lpstr>'Sec 5 – Access &amp; Scaffold'!Print_Area</vt:lpstr>
      <vt:lpstr>'Sec 6 – Reactive &amp; Dayworks'!Print_Area</vt:lpstr>
      <vt:lpstr>'Sec 7 – Component Rates'!Print_Area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2026-03-13T14:30:18Z</dcterms:created>
  <dcterms:modified xsi:type="dcterms:W3CDTF">2026-06-29T13:31:16Z</dcterms:modified>
</cp:coreProperties>
</file>