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tes.ey.com/sites/EnterpriseIrelandProcurement/Shared Documents/General/0. 2025 Portfolio/RFT 2025-028 Tender Equity Portfolio Mgt system/"/>
    </mc:Choice>
  </mc:AlternateContent>
  <xr:revisionPtr revIDLastSave="1047" documentId="8_{ABBF3F74-48B5-43D1-867F-CB1651AC5EB3}" xr6:coauthVersionLast="47" xr6:coauthVersionMax="47" xr10:uidLastSave="{326DCBCE-EE77-4FBA-BD59-6942CD2A96CD}"/>
  <bookViews>
    <workbookView xWindow="-110" yWindow="-110" windowWidth="19420" windowHeight="10300" tabRatio="808" xr2:uid="{00000000-000D-0000-FFFF-FFFF00000000}"/>
  </bookViews>
  <sheets>
    <sheet name="1. New investee companies" sheetId="3" r:id="rId1"/>
    <sheet name="2. New &amp; Follow-On Investments" sheetId="35" r:id="rId2"/>
    <sheet name="3. Portfolio summary" sheetId="1" r:id="rId3"/>
    <sheet name="Dropdowns" sheetId="37" state="hidden" r:id="rId4"/>
  </sheets>
  <definedNames>
    <definedName name="ASSET_NAME">#REF!</definedName>
    <definedName name="CCY">#REF!</definedName>
    <definedName name="CI_DATA_PERIOD">#REF!</definedName>
    <definedName name="COUNTRY">#REF!</definedName>
    <definedName name="DSO_IQID">#REF!</definedName>
    <definedName name="EVCA">#REF!</definedName>
    <definedName name="EXITMETHOD">#REF!</definedName>
    <definedName name="INVTYPE">#REF!</definedName>
    <definedName name="NACE">#REF!</definedName>
    <definedName name="NUTS">#REF!</definedName>
    <definedName name="SECTOR">#REF!</definedName>
    <definedName name="STAGE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4" i="1"/>
  <c r="P5" i="1"/>
  <c r="P6" i="1"/>
  <c r="P7" i="1"/>
  <c r="P8" i="1"/>
  <c r="O15" i="1"/>
  <c r="J15" i="1"/>
  <c r="D12" i="35"/>
  <c r="D11" i="35"/>
  <c r="C12" i="35"/>
  <c r="B12" i="35"/>
  <c r="C11" i="35"/>
  <c r="B11" i="35"/>
  <c r="C10" i="35"/>
  <c r="B10" i="35"/>
  <c r="D9" i="35"/>
  <c r="C9" i="35"/>
  <c r="B9" i="35"/>
  <c r="B8" i="35"/>
  <c r="D6" i="35" l="1"/>
  <c r="C8" i="35"/>
  <c r="C6" i="35"/>
  <c r="C7" i="35" s="1"/>
  <c r="B6" i="35"/>
  <c r="B7" i="35" s="1"/>
  <c r="E10" i="1" l="1"/>
  <c r="E9" i="1"/>
  <c r="D10" i="1"/>
  <c r="D9" i="1"/>
  <c r="D4" i="35"/>
  <c r="C4" i="35"/>
  <c r="B4" i="35"/>
  <c r="D2" i="1" l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C2" i="35"/>
  <c r="D2" i="35" s="1"/>
  <c r="E2" i="35" s="1"/>
  <c r="F2" i="35" s="1"/>
  <c r="G2" i="35" s="1"/>
  <c r="H2" i="35" s="1"/>
  <c r="I2" i="35" s="1"/>
  <c r="J2" i="35" s="1"/>
  <c r="K2" i="35" s="1"/>
  <c r="L2" i="35" s="1"/>
  <c r="C2" i="3"/>
  <c r="D2" i="3" s="1"/>
  <c r="E2" i="3" s="1"/>
  <c r="F2" i="3" s="1"/>
  <c r="G2" i="3" s="1"/>
  <c r="H2" i="3" s="1"/>
  <c r="I2" i="3" s="1"/>
  <c r="J2" i="3" s="1"/>
  <c r="K2" i="3" s="1"/>
  <c r="L2" i="3" s="1"/>
  <c r="M2" i="3" s="1"/>
  <c r="N2" i="3" s="1"/>
  <c r="O2" i="3" s="1"/>
  <c r="P2" i="3" s="1"/>
  <c r="Q2" i="3" s="1"/>
  <c r="R2" i="3" s="1"/>
  <c r="S2" i="3" s="1"/>
  <c r="T2" i="3" s="1"/>
  <c r="N15" i="1" l="1"/>
  <c r="K15" i="1" l="1"/>
  <c r="M15" i="1"/>
  <c r="L12" i="1"/>
  <c r="P12" i="1" s="1"/>
  <c r="L13" i="1"/>
  <c r="P13" i="1" s="1"/>
  <c r="L14" i="1"/>
  <c r="P14" i="1" s="1"/>
  <c r="L15" i="1" l="1"/>
  <c r="P15" i="1" s="1"/>
</calcChain>
</file>

<file path=xl/sharedStrings.xml><?xml version="1.0" encoding="utf-8"?>
<sst xmlns="http://schemas.openxmlformats.org/spreadsheetml/2006/main" count="629" uniqueCount="380">
  <si>
    <t>CURRENCY</t>
  </si>
  <si>
    <t>Exit method</t>
  </si>
  <si>
    <t>AFN</t>
  </si>
  <si>
    <t>Equity</t>
  </si>
  <si>
    <t>IPO</t>
  </si>
  <si>
    <t>Pre-seed round</t>
  </si>
  <si>
    <t>EUR</t>
  </si>
  <si>
    <t>Repayment of principal loans</t>
  </si>
  <si>
    <t>Seed round</t>
  </si>
  <si>
    <t>ALL</t>
  </si>
  <si>
    <t>Warrants</t>
  </si>
  <si>
    <t>Repayment of silent partnership</t>
  </si>
  <si>
    <t>Series A</t>
  </si>
  <si>
    <t>DZD</t>
  </si>
  <si>
    <t>Convertible loan</t>
  </si>
  <si>
    <t>Sale of quoted equity</t>
  </si>
  <si>
    <t>Series B</t>
  </si>
  <si>
    <t>USD</t>
  </si>
  <si>
    <t>Sale to another private equity firm</t>
  </si>
  <si>
    <t>Series C</t>
  </si>
  <si>
    <t>Sale to another institution</t>
  </si>
  <si>
    <t>Series D</t>
  </si>
  <si>
    <t>AOA</t>
  </si>
  <si>
    <t>Secondary Sale</t>
  </si>
  <si>
    <t>Series E</t>
  </si>
  <si>
    <t>XCD</t>
  </si>
  <si>
    <t>Other</t>
  </si>
  <si>
    <t>Trade Sale</t>
  </si>
  <si>
    <t>Series F</t>
  </si>
  <si>
    <t>Write Off</t>
  </si>
  <si>
    <t>Series G</t>
  </si>
  <si>
    <t>ARS</t>
  </si>
  <si>
    <t xml:space="preserve">Other </t>
  </si>
  <si>
    <t>AMD</t>
  </si>
  <si>
    <t>AWG</t>
  </si>
  <si>
    <t>AUD</t>
  </si>
  <si>
    <t>AZN</t>
  </si>
  <si>
    <t>BSD</t>
  </si>
  <si>
    <t>BHD</t>
  </si>
  <si>
    <t>BDT</t>
  </si>
  <si>
    <t>BBD</t>
  </si>
  <si>
    <t>BYR</t>
  </si>
  <si>
    <t>BZD</t>
  </si>
  <si>
    <t>XOF</t>
  </si>
  <si>
    <t>BMD</t>
  </si>
  <si>
    <t>BTN</t>
  </si>
  <si>
    <t>INR</t>
  </si>
  <si>
    <t>BOB</t>
  </si>
  <si>
    <t>BOV</t>
  </si>
  <si>
    <t>BAM</t>
  </si>
  <si>
    <t>BWP</t>
  </si>
  <si>
    <t>NOK</t>
  </si>
  <si>
    <t>BRL</t>
  </si>
  <si>
    <t>BND</t>
  </si>
  <si>
    <t>BGN</t>
  </si>
  <si>
    <t>BIF</t>
  </si>
  <si>
    <t>CVE</t>
  </si>
  <si>
    <t>KHR</t>
  </si>
  <si>
    <t>XAF</t>
  </si>
  <si>
    <t>CAD</t>
  </si>
  <si>
    <t>KYD</t>
  </si>
  <si>
    <t>China</t>
  </si>
  <si>
    <t>CLF</t>
  </si>
  <si>
    <t>CLP</t>
  </si>
  <si>
    <t>CNY</t>
  </si>
  <si>
    <t>COP</t>
  </si>
  <si>
    <t>COU</t>
  </si>
  <si>
    <t>KMF</t>
  </si>
  <si>
    <t>CDF</t>
  </si>
  <si>
    <t>NZD</t>
  </si>
  <si>
    <t>CRC</t>
  </si>
  <si>
    <t>HRK</t>
  </si>
  <si>
    <t>CUC</t>
  </si>
  <si>
    <t>CUP</t>
  </si>
  <si>
    <t>ANG</t>
  </si>
  <si>
    <t>CZK</t>
  </si>
  <si>
    <t>DKK</t>
  </si>
  <si>
    <t>DJF</t>
  </si>
  <si>
    <t>DOP</t>
  </si>
  <si>
    <t>EGP</t>
  </si>
  <si>
    <t>SVC</t>
  </si>
  <si>
    <t>France</t>
  </si>
  <si>
    <t>ERN</t>
  </si>
  <si>
    <t>ETB</t>
  </si>
  <si>
    <t>Germany</t>
  </si>
  <si>
    <t>FKP</t>
  </si>
  <si>
    <t>FJD</t>
  </si>
  <si>
    <t>XPF</t>
  </si>
  <si>
    <t>GMD</t>
  </si>
  <si>
    <t>GEL</t>
  </si>
  <si>
    <t>GHS</t>
  </si>
  <si>
    <t>GIP</t>
  </si>
  <si>
    <t>GTQ</t>
  </si>
  <si>
    <t>GBP</t>
  </si>
  <si>
    <t>GNF</t>
  </si>
  <si>
    <t>Ireland</t>
  </si>
  <si>
    <t>GYD</t>
  </si>
  <si>
    <t>HTG</t>
  </si>
  <si>
    <t>HNL</t>
  </si>
  <si>
    <t>HKD</t>
  </si>
  <si>
    <t>HUF</t>
  </si>
  <si>
    <t>ISK</t>
  </si>
  <si>
    <t>IDR</t>
  </si>
  <si>
    <t>XDR</t>
  </si>
  <si>
    <t>IRR</t>
  </si>
  <si>
    <t>IQD</t>
  </si>
  <si>
    <t>ILS</t>
  </si>
  <si>
    <t>JMD</t>
  </si>
  <si>
    <t>JPY</t>
  </si>
  <si>
    <t>JOD</t>
  </si>
  <si>
    <t>KZT</t>
  </si>
  <si>
    <t>KES</t>
  </si>
  <si>
    <t>KPW</t>
  </si>
  <si>
    <t>KRW</t>
  </si>
  <si>
    <t>KWD</t>
  </si>
  <si>
    <t>KGS</t>
  </si>
  <si>
    <t>LAK</t>
  </si>
  <si>
    <t>LBP</t>
  </si>
  <si>
    <t>LSL</t>
  </si>
  <si>
    <t>ZAR</t>
  </si>
  <si>
    <t>LRD</t>
  </si>
  <si>
    <t>LYD</t>
  </si>
  <si>
    <t>CHF</t>
  </si>
  <si>
    <t>MOP</t>
  </si>
  <si>
    <t>MKD</t>
  </si>
  <si>
    <t>MGA</t>
  </si>
  <si>
    <t>MWK</t>
  </si>
  <si>
    <t>MYR</t>
  </si>
  <si>
    <t>MVR</t>
  </si>
  <si>
    <t>MRO</t>
  </si>
  <si>
    <t>MUR</t>
  </si>
  <si>
    <t>XUA</t>
  </si>
  <si>
    <t>MXN</t>
  </si>
  <si>
    <t>MXV</t>
  </si>
  <si>
    <t>MDL</t>
  </si>
  <si>
    <t>MNT</t>
  </si>
  <si>
    <t>MAD</t>
  </si>
  <si>
    <t>MZN</t>
  </si>
  <si>
    <t>MMK</t>
  </si>
  <si>
    <t>NAD</t>
  </si>
  <si>
    <t>NPR</t>
  </si>
  <si>
    <t>Poland</t>
  </si>
  <si>
    <t>NIO</t>
  </si>
  <si>
    <t>NGN</t>
  </si>
  <si>
    <t>OMR</t>
  </si>
  <si>
    <t>PKR</t>
  </si>
  <si>
    <t>PAB</t>
  </si>
  <si>
    <t>PGK</t>
  </si>
  <si>
    <t>PYG</t>
  </si>
  <si>
    <t>PEN</t>
  </si>
  <si>
    <t>PHP</t>
  </si>
  <si>
    <t>PLN</t>
  </si>
  <si>
    <t>QAR</t>
  </si>
  <si>
    <t>RON</t>
  </si>
  <si>
    <t>RUB</t>
  </si>
  <si>
    <t>RWF</t>
  </si>
  <si>
    <t>SHP</t>
  </si>
  <si>
    <t>WST</t>
  </si>
  <si>
    <t>STD</t>
  </si>
  <si>
    <t>SAR</t>
  </si>
  <si>
    <t>RSD</t>
  </si>
  <si>
    <t>SCR</t>
  </si>
  <si>
    <t>SLL</t>
  </si>
  <si>
    <t>SGD</t>
  </si>
  <si>
    <t>XSU</t>
  </si>
  <si>
    <t>SBD</t>
  </si>
  <si>
    <t>SOS</t>
  </si>
  <si>
    <t>SSP</t>
  </si>
  <si>
    <t>LKR</t>
  </si>
  <si>
    <t>SDG</t>
  </si>
  <si>
    <t>SRD</t>
  </si>
  <si>
    <t>SZL</t>
  </si>
  <si>
    <t>SEK</t>
  </si>
  <si>
    <t>CHE</t>
  </si>
  <si>
    <t>CHW</t>
  </si>
  <si>
    <t>SYP</t>
  </si>
  <si>
    <t>TWD</t>
  </si>
  <si>
    <t>USA</t>
  </si>
  <si>
    <t>TJS</t>
  </si>
  <si>
    <t>TZS</t>
  </si>
  <si>
    <t>THB</t>
  </si>
  <si>
    <t>TOP</t>
  </si>
  <si>
    <t>TTD</t>
  </si>
  <si>
    <t>TND</t>
  </si>
  <si>
    <t>TRY</t>
  </si>
  <si>
    <t>TMT</t>
  </si>
  <si>
    <t>UGX</t>
  </si>
  <si>
    <t>UAH</t>
  </si>
  <si>
    <t>AED</t>
  </si>
  <si>
    <t>USN</t>
  </si>
  <si>
    <t>UYI</t>
  </si>
  <si>
    <t>UYU</t>
  </si>
  <si>
    <t>UZS</t>
  </si>
  <si>
    <t>VUV</t>
  </si>
  <si>
    <t>VEF</t>
  </si>
  <si>
    <t>VND</t>
  </si>
  <si>
    <t>YER</t>
  </si>
  <si>
    <t>ZMW</t>
  </si>
  <si>
    <t>ZWL</t>
  </si>
  <si>
    <t>XBA</t>
  </si>
  <si>
    <t>XBB</t>
  </si>
  <si>
    <t>XBC</t>
  </si>
  <si>
    <t>XBD</t>
  </si>
  <si>
    <t>XTS</t>
  </si>
  <si>
    <t>XXX</t>
  </si>
  <si>
    <t>XAU</t>
  </si>
  <si>
    <t>XPD</t>
  </si>
  <si>
    <t>XPT</t>
  </si>
  <si>
    <t>XAG</t>
  </si>
  <si>
    <t>Dublin</t>
  </si>
  <si>
    <t>Ref.</t>
  </si>
  <si>
    <t xml:space="preserve">Data type </t>
  </si>
  <si>
    <t>Company identification number</t>
  </si>
  <si>
    <t>Company name</t>
  </si>
  <si>
    <t>Establishment date</t>
  </si>
  <si>
    <t>Legal country</t>
  </si>
  <si>
    <t>Country of main operations</t>
  </si>
  <si>
    <t>Company reporting currency</t>
  </si>
  <si>
    <t>Woman as an Original Founder at Company Incorp. with &gt;25% Share (pre dilution) and a strategic role (Y/N)</t>
  </si>
  <si>
    <t>Woman in CEO/MD Role (where a woman is leading the company, no requirement for any shareholding)</t>
  </si>
  <si>
    <t>Total turnover*</t>
  </si>
  <si>
    <t>Does the company have ESG policies in place at date of investment</t>
  </si>
  <si>
    <t xml:space="preserve">Financing round type </t>
  </si>
  <si>
    <t>Company 1</t>
  </si>
  <si>
    <t>Company 2</t>
  </si>
  <si>
    <t>Company 3</t>
  </si>
  <si>
    <t>Company 4</t>
  </si>
  <si>
    <t>Company 5</t>
  </si>
  <si>
    <t>Company 6</t>
  </si>
  <si>
    <t>Company 7</t>
  </si>
  <si>
    <t>Company 8</t>
  </si>
  <si>
    <t>Company 9</t>
  </si>
  <si>
    <t>Company 10</t>
  </si>
  <si>
    <t>Company 11</t>
  </si>
  <si>
    <t>Company 12</t>
  </si>
  <si>
    <t>Company 13</t>
  </si>
  <si>
    <t>Company 14</t>
  </si>
  <si>
    <t>Company 15</t>
  </si>
  <si>
    <t xml:space="preserve">Geography (legal country)
</t>
  </si>
  <si>
    <t xml:space="preserve">Company reporting currency </t>
  </si>
  <si>
    <t>% ownership (fully diluted)</t>
  </si>
  <si>
    <t xml:space="preserve">Current cost </t>
  </si>
  <si>
    <t>Total original cost</t>
  </si>
  <si>
    <t>Total cash proceeds (incl. return of capital, profit and income)</t>
  </si>
  <si>
    <t xml:space="preserve">Fair value </t>
  </si>
  <si>
    <t xml:space="preserve">Multiple to cost </t>
  </si>
  <si>
    <t xml:space="preserve">TOTAL </t>
  </si>
  <si>
    <t>Exit date</t>
  </si>
  <si>
    <t>Number of employees at exit date</t>
  </si>
  <si>
    <t>Number of Irish employees at exit date</t>
  </si>
  <si>
    <t>Total turnover at exit date</t>
  </si>
  <si>
    <t>Sector</t>
  </si>
  <si>
    <t>Agri/Food Tech</t>
  </si>
  <si>
    <t>CleanTech</t>
  </si>
  <si>
    <t>Ecommerce</t>
  </si>
  <si>
    <t>EdTech</t>
  </si>
  <si>
    <t>Enterprise Solutions</t>
  </si>
  <si>
    <t>Entertainment/Sport Tech</t>
  </si>
  <si>
    <t>FinTech</t>
  </si>
  <si>
    <t>HealthTech</t>
  </si>
  <si>
    <t>Industrial Technologies</t>
  </si>
  <si>
    <t>Media/AdTech</t>
  </si>
  <si>
    <t>Security Tech</t>
  </si>
  <si>
    <t>TelecomTech</t>
  </si>
  <si>
    <t>TravelTech</t>
  </si>
  <si>
    <t xml:space="preserve">These stages have been taken from Invest Europe research methodology and definitions per the following link: https://www.investeurope.eu/research/data-and-insight/ </t>
  </si>
  <si>
    <t>Pre-Seed/Seed</t>
  </si>
  <si>
    <t>Start-up</t>
  </si>
  <si>
    <t>Later stage venture</t>
  </si>
  <si>
    <t>Y</t>
  </si>
  <si>
    <t>N</t>
  </si>
  <si>
    <t>No. of Irish Employees at date of investment</t>
  </si>
  <si>
    <t>Nature of business</t>
  </si>
  <si>
    <t>Date of Investment (MM.YY)</t>
  </si>
  <si>
    <t>New</t>
  </si>
  <si>
    <t>Follow-on</t>
  </si>
  <si>
    <t>New or Follow-On Investment 
(please add a new row for each subsequent investment per company)</t>
  </si>
  <si>
    <t>Fair Value of deferred proceeds on exited positions where applicable</t>
  </si>
  <si>
    <t>Turnover generated through operations in the Republic of Ireland (ROI) at date of exit</t>
  </si>
  <si>
    <t>Value of Exports from ROI at date of exit</t>
  </si>
  <si>
    <t xml:space="preserve">New investments </t>
  </si>
  <si>
    <t>Company Status</t>
  </si>
  <si>
    <t>Unrealised</t>
  </si>
  <si>
    <t>Partially realised</t>
  </si>
  <si>
    <t>Fully realised</t>
  </si>
  <si>
    <t>Value of Exports from ROI at date of investment*</t>
  </si>
  <si>
    <t xml:space="preserve">*on the basis of annual financial statements (before first investment date) </t>
  </si>
  <si>
    <t>Top 3 - Co-Investors in the round
Co-Investor 1
&gt;10%</t>
  </si>
  <si>
    <t>Top 3 - Co-Investors in the round
Co-Investor 2
&gt;10%</t>
  </si>
  <si>
    <t>Top 3 - Co-Investors in the round
Co-Investor 3
&gt;10%</t>
  </si>
  <si>
    <t>Total number of employees at date of investment</t>
  </si>
  <si>
    <t>Amount Invested by the Fund in euros</t>
  </si>
  <si>
    <t>Round Size in euros</t>
  </si>
  <si>
    <t>Stage of development at date of investment</t>
  </si>
  <si>
    <t>ANGEL X</t>
  </si>
  <si>
    <t>EUR FUND</t>
  </si>
  <si>
    <t>ANGEL Y</t>
  </si>
  <si>
    <t>ID1234</t>
  </si>
  <si>
    <t>ID4567</t>
  </si>
  <si>
    <t>ID7891</t>
  </si>
  <si>
    <t>ID1112</t>
  </si>
  <si>
    <t>Medical device</t>
  </si>
  <si>
    <t xml:space="preserve">Regulatory compliance solutions </t>
  </si>
  <si>
    <t>Cyber secuity</t>
  </si>
  <si>
    <t>SAAS platform</t>
  </si>
  <si>
    <t>Date of first investment (MM.YY)</t>
  </si>
  <si>
    <t xml:space="preserve">Realised cost </t>
  </si>
  <si>
    <t>Portfolio summary at at QQ YYYY</t>
  </si>
  <si>
    <t>ID6789</t>
  </si>
  <si>
    <t>ID2345</t>
  </si>
  <si>
    <t>For Irish based companies - please specify the County of operation</t>
  </si>
  <si>
    <t>Carlow</t>
  </si>
  <si>
    <t>Cavan</t>
  </si>
  <si>
    <t>Clare</t>
  </si>
  <si>
    <t>Cork</t>
  </si>
  <si>
    <t>Donegal</t>
  </si>
  <si>
    <t>Galway</t>
  </si>
  <si>
    <t xml:space="preserve">Kerry 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</si>
  <si>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</si>
  <si>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</si>
  <si>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</si>
  <si>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</si>
  <si>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</si>
  <si>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</si>
  <si>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</si>
  <si>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</si>
  <si>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</si>
  <si>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</si>
  <si>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</si>
  <si>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</si>
  <si>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</si>
  <si>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</si>
  <si>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</si>
  <si>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</si>
  <si>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</si>
  <si>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</si>
  <si>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Lifesciences</t>
  </si>
  <si>
    <t>ANGEL Z</t>
  </si>
  <si>
    <t>ZZ CO.</t>
  </si>
  <si>
    <t>JJ CO.</t>
  </si>
  <si>
    <t>KK CO.</t>
  </si>
  <si>
    <t>LL CO.</t>
  </si>
  <si>
    <t>FUND ABC</t>
  </si>
  <si>
    <t>FUND DEF</t>
  </si>
  <si>
    <t>ENTERPRISE IRELAND</t>
  </si>
  <si>
    <t>Turnover generated through operations in the Republic of Ireland (ROI)*</t>
  </si>
  <si>
    <t>Type of investment
(Please add a row per type of investment per company where applicable)</t>
  </si>
  <si>
    <t>Type of Investment</t>
  </si>
  <si>
    <t>SAFE</t>
  </si>
  <si>
    <t>Investment 1</t>
  </si>
  <si>
    <t>Investment 2</t>
  </si>
  <si>
    <t>Investment 3</t>
  </si>
  <si>
    <t>Investment 4</t>
  </si>
  <si>
    <t>Investment 5</t>
  </si>
  <si>
    <t>Investment 6</t>
  </si>
  <si>
    <t>Investment 7</t>
  </si>
  <si>
    <t>Investment 8</t>
  </si>
  <si>
    <t>Investment 9</t>
  </si>
  <si>
    <t>Investment 10</t>
  </si>
  <si>
    <t>Investment 11</t>
  </si>
  <si>
    <t>Investment 12</t>
  </si>
  <si>
    <t>Investment 13</t>
  </si>
  <si>
    <t>Investment 14</t>
  </si>
  <si>
    <t>Investment 15</t>
  </si>
  <si>
    <t>YES/NO</t>
  </si>
  <si>
    <t>NEW/FOLLOW-ON</t>
  </si>
  <si>
    <t>STATUS</t>
  </si>
  <si>
    <t>SECTORS</t>
  </si>
  <si>
    <t>COUNTY</t>
  </si>
  <si>
    <t>FINANCING ROUND TYPE</t>
  </si>
  <si>
    <t>EXIT METHOD</t>
  </si>
  <si>
    <t>STAGES OF COMPANY DEVELOPMENT</t>
  </si>
  <si>
    <t>Company A</t>
  </si>
  <si>
    <t>Company B</t>
  </si>
  <si>
    <t>Company C</t>
  </si>
  <si>
    <t>Company D</t>
  </si>
  <si>
    <t>Company E</t>
  </si>
  <si>
    <t>Company F</t>
  </si>
  <si>
    <t>TYPE OF INVESTMENT</t>
  </si>
  <si>
    <t xml:space="preserve">Transactional information for new and follow-on investments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</si>
</sst>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0_-;\-* #,##0.0000_-;_-* &quot;-&quot;??_-;_-@_-"/>
    <numFmt numFmtId="165" formatCode="_-* #,##0_-;\-* #,##0_-;_-* &quot;-&quot;??_-;_-@_-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Futura Lt BT"/>
      <family val="2"/>
    </font>
    <font>
      <sz val="9"/>
      <color theme="1"/>
      <name val="Futura Lt BT"/>
      <family val="2"/>
    </font>
    <font>
      <sz val="11"/>
      <color theme="1"/>
      <name val="Calibri"/>
      <family val="2"/>
      <scheme val="minor"/>
    </font>
    <font>
      <sz val="9"/>
      <color theme="0"/>
      <name val="Futura Lt BT"/>
      <family val="2"/>
    </font>
    <font>
      <sz val="10"/>
      <color theme="1"/>
      <name val="Futura Lt BT"/>
      <family val="2"/>
    </font>
    <font>
      <sz val="9"/>
      <color theme="1"/>
      <name val="Calibri"/>
      <family val="2"/>
      <scheme val="minor"/>
    </font>
    <font>
      <sz val="8"/>
      <color theme="0"/>
      <name val="Futura Lt BT"/>
      <family val="2"/>
    </font>
    <font>
      <b/>
      <sz val="9"/>
      <color theme="1"/>
      <name val="Futura Lt BT"/>
      <family val="2"/>
    </font>
    <font>
      <b/>
      <i/>
      <sz val="10"/>
      <color theme="4" tint="-0.249977111117893"/>
      <name val="Futura Lt BT"/>
      <family val="2"/>
    </font>
    <font>
      <i/>
      <sz val="10"/>
      <color theme="4" tint="-0.249977111117893"/>
      <name val="Futura Lt BT"/>
      <family val="2"/>
    </font>
    <font>
      <b/>
      <sz val="11"/>
      <color rgb="FF0070C0"/>
      <name val="Calibri"/>
      <family val="2"/>
      <scheme val="minor"/>
    </font>
    <font>
      <sz val="10"/>
      <color rgb="FF003359"/>
      <name val="Trebuchet MS"/>
      <family val="2"/>
    </font>
    <font>
      <sz val="8"/>
      <name val="Calibri"/>
      <family val="2"/>
      <scheme val="minor"/>
    </font>
    <font>
      <sz val="9"/>
      <color theme="0"/>
      <name val="Futura Lt BT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EAEAEA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43" fontId="2" fillId="0" borderId="0" xfId="2" applyFont="1"/>
    <xf numFmtId="0" fontId="3" fillId="0" borderId="0" xfId="0" applyFont="1"/>
    <xf numFmtId="0" fontId="6" fillId="0" borderId="0" xfId="0" applyFont="1"/>
    <xf numFmtId="0" fontId="3" fillId="3" borderId="3" xfId="0" applyFont="1" applyFill="1" applyBorder="1"/>
    <xf numFmtId="43" fontId="3" fillId="3" borderId="3" xfId="2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43" fontId="3" fillId="4" borderId="1" xfId="2" applyFont="1" applyFill="1" applyBorder="1"/>
    <xf numFmtId="0" fontId="7" fillId="0" borderId="0" xfId="0" applyFont="1"/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wrapText="1"/>
    </xf>
    <xf numFmtId="0" fontId="3" fillId="4" borderId="4" xfId="0" applyFont="1" applyFill="1" applyBorder="1"/>
    <xf numFmtId="43" fontId="3" fillId="4" borderId="4" xfId="2" applyFont="1" applyFill="1" applyBorder="1" applyAlignment="1">
      <alignment wrapText="1"/>
    </xf>
    <xf numFmtId="49" fontId="3" fillId="0" borderId="0" xfId="0" applyNumberFormat="1" applyFont="1" applyAlignment="1">
      <alignment wrapText="1"/>
    </xf>
    <xf numFmtId="14" fontId="3" fillId="0" borderId="0" xfId="0" applyNumberFormat="1" applyFont="1"/>
    <xf numFmtId="0" fontId="9" fillId="0" borderId="0" xfId="0" applyFont="1" applyAlignment="1">
      <alignment vertical="center"/>
    </xf>
    <xf numFmtId="0" fontId="11" fillId="0" borderId="0" xfId="0" applyFont="1"/>
    <xf numFmtId="0" fontId="8" fillId="2" borderId="1" xfId="0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2" applyFont="1"/>
    <xf numFmtId="10" fontId="3" fillId="4" borderId="1" xfId="3" applyNumberFormat="1" applyFont="1" applyFill="1" applyBorder="1"/>
    <xf numFmtId="0" fontId="8" fillId="2" borderId="1" xfId="0" applyFont="1" applyFill="1" applyBorder="1" applyAlignment="1">
      <alignment horizontal="right" vertical="top" wrapText="1"/>
    </xf>
    <xf numFmtId="14" fontId="3" fillId="4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2" fontId="3" fillId="4" borderId="4" xfId="0" applyNumberFormat="1" applyFont="1" applyFill="1" applyBorder="1" applyAlignment="1">
      <alignment wrapText="1"/>
    </xf>
    <xf numFmtId="2" fontId="3" fillId="4" borderId="1" xfId="0" applyNumberFormat="1" applyFont="1" applyFill="1" applyBorder="1" applyAlignment="1">
      <alignment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center" wrapText="1"/>
    </xf>
    <xf numFmtId="164" fontId="3" fillId="4" borderId="1" xfId="2" applyNumberFormat="1" applyFont="1" applyFill="1" applyBorder="1" applyAlignment="1">
      <alignment wrapText="1"/>
    </xf>
    <xf numFmtId="164" fontId="3" fillId="3" borderId="3" xfId="2" applyNumberFormat="1" applyFont="1" applyFill="1" applyBorder="1"/>
    <xf numFmtId="1" fontId="3" fillId="4" borderId="1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3" fillId="0" borderId="0" xfId="4" applyFont="1" applyAlignment="1">
      <alignment vertical="center" wrapText="1"/>
    </xf>
    <xf numFmtId="0" fontId="8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wrapText="1"/>
    </xf>
    <xf numFmtId="17" fontId="3" fillId="4" borderId="1" xfId="2" applyNumberFormat="1" applyFont="1" applyFill="1" applyBorder="1"/>
    <xf numFmtId="17" fontId="0" fillId="0" borderId="0" xfId="0" applyNumberFormat="1"/>
    <xf numFmtId="165" fontId="0" fillId="0" borderId="0" xfId="2" applyNumberFormat="1" applyFont="1"/>
    <xf numFmtId="165" fontId="3" fillId="4" borderId="1" xfId="2" applyNumberFormat="1" applyFont="1" applyFill="1" applyBorder="1"/>
    <xf numFmtId="165" fontId="3" fillId="3" borderId="3" xfId="2" applyNumberFormat="1" applyFont="1" applyFill="1" applyBorder="1"/>
    <xf numFmtId="2" fontId="3" fillId="4" borderId="1" xfId="0" applyNumberFormat="1" applyFont="1" applyFill="1" applyBorder="1" applyAlignment="1">
      <alignment horizontal="left" wrapText="1"/>
    </xf>
    <xf numFmtId="49" fontId="0" fillId="0" borderId="0" xfId="0" applyNumberFormat="1"/>
    <xf numFmtId="1" fontId="0" fillId="0" borderId="0" xfId="0" applyNumberFormat="1"/>
    <xf numFmtId="2" fontId="0" fillId="0" borderId="0" xfId="0" applyNumberFormat="1"/>
    <xf numFmtId="0" fontId="16" fillId="0" borderId="0" xfId="0" applyFont="1"/>
    <xf numFmtId="165" fontId="3" fillId="4" borderId="4" xfId="2" applyNumberFormat="1" applyFont="1" applyFill="1" applyBorder="1" applyAlignment="1">
      <alignment wrapText="1"/>
    </xf>
    <xf numFmtId="0" fontId="12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0" fillId="0" borderId="5" xfId="0" applyFont="1" applyBorder="1" applyAlignment="1">
      <alignment horizontal="left" vertical="top" wrapText="1"/>
    </xf>
  </cellXfs>
  <cellStyles count="5">
    <cellStyle name="Comma" xfId="2" builtinId="3"/>
    <cellStyle name="Normal" xfId="0" builtinId="0"/>
    <cellStyle name="Normal 2" xfId="4" xr:uid="{BDF916BD-0F0A-42A8-8A71-88170BF1F051}"/>
    <cellStyle name="Normal 76" xfId="1" xr:uid="{00000000-0005-0000-0000-000003000000}"/>
    <cellStyle name="Per cent" xfId="3" builtinId="5"/>
  </cellStyles>
  <dxfs count="0"/>
  <tableStyles count="0" defaultTableStyle="TableStyleMedium2" defaultPivotStyle="PivotStyleLight16"/>
  <colors>
    <mruColors>
      <color rgb="FF90B6E4"/>
      <color rgb="FFB2CCEC"/>
      <color rgb="FF2863AA"/>
      <color rgb="FFF0F5FA"/>
      <color rgb="FFD4E2F4"/>
      <color rgb="FFB5CEED"/>
      <color rgb="FFFFFFEF"/>
      <color rgb="FFFFFFDD"/>
      <color rgb="FFFFFFE1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0B6E4"/>
  </sheetPr>
  <dimension ref="A1:AS21"/>
  <sheetViews>
    <sheetView showGridLines="0" tabSelected="1" zoomScale="85" zoomScaleNormal="85" workbookViewId="0">
      <pane xSplit="1" topLeftCell="B1" activePane="topRight" state="frozen"/>
      <selection pane="topRight"/>
    </sheetView>
  </sheetViews>
  <sheetFormatPr defaultColWidth="20.54296875" defaultRowHeight="14.5"/>
  <cols>
    <col min="1" max="1" width="15.1796875" customWidth="1"/>
    <col min="2" max="2" width="16" bestFit="1" customWidth="1"/>
    <col min="3" max="3" width="12.54296875" bestFit="1" customWidth="1"/>
    <col min="4" max="4" width="11.6328125" customWidth="1"/>
    <col min="5" max="5" width="9.81640625" bestFit="1" customWidth="1"/>
    <col min="6" max="6" width="14.81640625" bestFit="1" customWidth="1"/>
    <col min="7" max="8" width="18.36328125" customWidth="1"/>
    <col min="9" max="9" width="12.54296875" bestFit="1" customWidth="1"/>
    <col min="10" max="10" width="15.36328125" customWidth="1"/>
    <col min="11" max="11" width="18.1796875" customWidth="1"/>
    <col min="12" max="12" width="13.81640625" bestFit="1" customWidth="1"/>
    <col min="13" max="14" width="13.81640625" customWidth="1"/>
    <col min="15" max="15" width="11.36328125" customWidth="1"/>
    <col min="16" max="16" width="12.1796875" customWidth="1"/>
    <col min="17" max="17" width="12.1796875" bestFit="1" customWidth="1"/>
    <col min="18" max="20" width="12.1796875" customWidth="1"/>
  </cols>
  <sheetData>
    <row r="1" spans="1:45" ht="27.5" customHeight="1">
      <c r="A1" s="38" t="s">
        <v>280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45" s="11" customFormat="1" ht="13" customHeight="1">
      <c r="A2" s="26" t="s">
        <v>210</v>
      </c>
      <c r="B2" s="28">
        <v>1</v>
      </c>
      <c r="C2" s="28">
        <f>B2+0.01</f>
        <v>1.01</v>
      </c>
      <c r="D2" s="28">
        <f t="shared" ref="D2:G2" si="0">C2+0.01</f>
        <v>1.02</v>
      </c>
      <c r="E2" s="28">
        <f t="shared" si="0"/>
        <v>1.03</v>
      </c>
      <c r="F2" s="28">
        <f t="shared" si="0"/>
        <v>1.04</v>
      </c>
      <c r="G2" s="28">
        <f t="shared" si="0"/>
        <v>1.05</v>
      </c>
      <c r="H2" s="28">
        <f t="shared" ref="H2" si="1">G2+0.01</f>
        <v>1.06</v>
      </c>
      <c r="I2" s="28">
        <f t="shared" ref="I2" si="2">H2+0.01</f>
        <v>1.07</v>
      </c>
      <c r="J2" s="28">
        <f t="shared" ref="J2" si="3">I2+0.01</f>
        <v>1.08</v>
      </c>
      <c r="K2" s="28">
        <f t="shared" ref="K2" si="4">J2+0.01</f>
        <v>1.0900000000000001</v>
      </c>
      <c r="L2" s="28">
        <f t="shared" ref="L2" si="5">K2+0.01</f>
        <v>1.1000000000000001</v>
      </c>
      <c r="M2" s="28">
        <f t="shared" ref="M2" si="6">L2+0.01</f>
        <v>1.1100000000000001</v>
      </c>
      <c r="N2" s="28">
        <f t="shared" ref="N2" si="7">M2+0.01</f>
        <v>1.1200000000000001</v>
      </c>
      <c r="O2" s="28">
        <f t="shared" ref="O2" si="8">N2+0.01</f>
        <v>1.1300000000000001</v>
      </c>
      <c r="P2" s="28">
        <f t="shared" ref="P2" si="9">O2+0.01</f>
        <v>1.1400000000000001</v>
      </c>
      <c r="Q2" s="28">
        <f t="shared" ref="Q2" si="10">P2+0.01</f>
        <v>1.1500000000000001</v>
      </c>
      <c r="R2" s="28">
        <f t="shared" ref="R2" si="11">Q2+0.01</f>
        <v>1.1600000000000001</v>
      </c>
      <c r="S2" s="28">
        <f t="shared" ref="S2" si="12">R2+0.01</f>
        <v>1.1700000000000002</v>
      </c>
      <c r="T2" s="28">
        <f t="shared" ref="T2" si="13">S2+0.01</f>
        <v>1.1800000000000002</v>
      </c>
    </row>
    <row r="3" spans="1:45" s="11" customFormat="1" ht="82.5" customHeight="1">
      <c r="A3" s="32" t="s">
        <v>211</v>
      </c>
      <c r="B3" s="13" t="s">
        <v>212</v>
      </c>
      <c r="C3" s="13" t="s">
        <v>213</v>
      </c>
      <c r="D3" s="13" t="s">
        <v>214</v>
      </c>
      <c r="E3" s="13" t="s">
        <v>305</v>
      </c>
      <c r="F3" s="13" t="s">
        <v>272</v>
      </c>
      <c r="G3" s="13" t="s">
        <v>215</v>
      </c>
      <c r="H3" s="13" t="s">
        <v>310</v>
      </c>
      <c r="I3" s="13" t="s">
        <v>216</v>
      </c>
      <c r="J3" s="13" t="s">
        <v>251</v>
      </c>
      <c r="K3" s="13" t="s">
        <v>293</v>
      </c>
      <c r="L3" s="13" t="s">
        <v>217</v>
      </c>
      <c r="M3" s="13" t="s">
        <v>218</v>
      </c>
      <c r="N3" s="13" t="s">
        <v>219</v>
      </c>
      <c r="O3" s="13" t="s">
        <v>290</v>
      </c>
      <c r="P3" s="13" t="s">
        <v>271</v>
      </c>
      <c r="Q3" s="13" t="s">
        <v>220</v>
      </c>
      <c r="R3" s="13" t="s">
        <v>345</v>
      </c>
      <c r="S3" s="13" t="s">
        <v>285</v>
      </c>
      <c r="T3" s="13" t="s">
        <v>221</v>
      </c>
    </row>
    <row r="4" spans="1:45" s="11" customFormat="1" ht="13.5" customHeight="1">
      <c r="A4" s="13" t="s">
        <v>223</v>
      </c>
      <c r="B4" s="37" t="s">
        <v>297</v>
      </c>
      <c r="C4" s="9" t="s">
        <v>372</v>
      </c>
      <c r="D4" s="27">
        <v>45444</v>
      </c>
      <c r="E4" s="27">
        <v>45658</v>
      </c>
      <c r="F4" s="14" t="s">
        <v>304</v>
      </c>
      <c r="G4" s="8" t="s">
        <v>95</v>
      </c>
      <c r="H4" s="8" t="s">
        <v>209</v>
      </c>
      <c r="I4" s="9" t="s">
        <v>95</v>
      </c>
      <c r="J4" s="15" t="s">
        <v>256</v>
      </c>
      <c r="K4" s="15" t="s">
        <v>266</v>
      </c>
      <c r="L4" s="15" t="s">
        <v>6</v>
      </c>
      <c r="M4" s="15" t="s">
        <v>270</v>
      </c>
      <c r="N4" s="15" t="s">
        <v>269</v>
      </c>
      <c r="O4" s="53">
        <v>5</v>
      </c>
      <c r="P4" s="53">
        <v>5</v>
      </c>
      <c r="Q4" s="53">
        <v>300000</v>
      </c>
      <c r="R4" s="53">
        <v>300000</v>
      </c>
      <c r="S4" s="53">
        <v>0</v>
      </c>
      <c r="T4" s="16" t="s">
        <v>269</v>
      </c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</row>
    <row r="5" spans="1:45" s="11" customFormat="1" ht="35">
      <c r="A5" s="13" t="s">
        <v>224</v>
      </c>
      <c r="B5" s="36" t="s">
        <v>298</v>
      </c>
      <c r="C5" s="14" t="s">
        <v>373</v>
      </c>
      <c r="D5" s="27">
        <v>45474</v>
      </c>
      <c r="E5" s="27">
        <v>45748</v>
      </c>
      <c r="F5" s="14" t="s">
        <v>302</v>
      </c>
      <c r="G5" s="8" t="s">
        <v>95</v>
      </c>
      <c r="H5" s="8" t="s">
        <v>314</v>
      </c>
      <c r="I5" s="9" t="s">
        <v>95</v>
      </c>
      <c r="J5" s="15" t="s">
        <v>258</v>
      </c>
      <c r="K5" s="15" t="s">
        <v>266</v>
      </c>
      <c r="L5" s="15" t="s">
        <v>6</v>
      </c>
      <c r="M5" s="15" t="s">
        <v>269</v>
      </c>
      <c r="N5" s="15" t="s">
        <v>269</v>
      </c>
      <c r="O5" s="53">
        <v>30</v>
      </c>
      <c r="P5" s="53">
        <v>15</v>
      </c>
      <c r="Q5" s="53">
        <v>600000</v>
      </c>
      <c r="R5" s="53">
        <v>400000</v>
      </c>
      <c r="S5" s="53">
        <v>200000</v>
      </c>
      <c r="T5" s="16" t="s">
        <v>270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45" s="11" customFormat="1" ht="12">
      <c r="A6" s="13" t="s">
        <v>225</v>
      </c>
      <c r="B6" s="30" t="s">
        <v>299</v>
      </c>
      <c r="C6" s="14" t="s">
        <v>374</v>
      </c>
      <c r="D6" s="27">
        <v>45139</v>
      </c>
      <c r="E6" s="27">
        <v>45809</v>
      </c>
      <c r="F6" s="14" t="s">
        <v>301</v>
      </c>
      <c r="G6" s="8" t="s">
        <v>95</v>
      </c>
      <c r="H6" s="8" t="s">
        <v>316</v>
      </c>
      <c r="I6" s="9" t="s">
        <v>95</v>
      </c>
      <c r="J6" s="15" t="s">
        <v>259</v>
      </c>
      <c r="K6" s="15" t="s">
        <v>267</v>
      </c>
      <c r="L6" s="15" t="s">
        <v>6</v>
      </c>
      <c r="M6" s="15" t="s">
        <v>270</v>
      </c>
      <c r="N6" s="15" t="s">
        <v>270</v>
      </c>
      <c r="O6" s="53">
        <v>50</v>
      </c>
      <c r="P6" s="53">
        <v>10</v>
      </c>
      <c r="Q6" s="53">
        <v>1000000</v>
      </c>
      <c r="R6" s="53">
        <v>1000000</v>
      </c>
      <c r="S6" s="53"/>
      <c r="T6" s="16" t="s">
        <v>269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s="11" customFormat="1" ht="12">
      <c r="A7" s="13" t="s">
        <v>226</v>
      </c>
      <c r="B7" s="30" t="s">
        <v>300</v>
      </c>
      <c r="C7" s="14" t="s">
        <v>375</v>
      </c>
      <c r="D7" s="27">
        <v>44531</v>
      </c>
      <c r="E7" s="27">
        <v>45901</v>
      </c>
      <c r="F7" s="14" t="s">
        <v>303</v>
      </c>
      <c r="G7" s="8" t="s">
        <v>177</v>
      </c>
      <c r="H7" s="8"/>
      <c r="I7" s="9" t="s">
        <v>141</v>
      </c>
      <c r="J7" s="15" t="s">
        <v>262</v>
      </c>
      <c r="K7" s="15" t="s">
        <v>267</v>
      </c>
      <c r="L7" s="15" t="s">
        <v>6</v>
      </c>
      <c r="M7" s="15" t="s">
        <v>270</v>
      </c>
      <c r="N7" s="15" t="s">
        <v>269</v>
      </c>
      <c r="O7" s="53">
        <v>0</v>
      </c>
      <c r="P7" s="53">
        <v>0</v>
      </c>
      <c r="Q7" s="53">
        <v>5000000</v>
      </c>
      <c r="R7" s="53">
        <v>0</v>
      </c>
      <c r="S7" s="53">
        <v>0</v>
      </c>
      <c r="T7" s="16" t="s">
        <v>269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s="11" customFormat="1" ht="12">
      <c r="A8" s="13" t="s">
        <v>227</v>
      </c>
      <c r="B8" s="30" t="s">
        <v>308</v>
      </c>
      <c r="C8" s="14" t="s">
        <v>376</v>
      </c>
      <c r="D8" s="27">
        <v>45809</v>
      </c>
      <c r="E8" s="27">
        <v>45931</v>
      </c>
      <c r="F8" s="14" t="s">
        <v>304</v>
      </c>
      <c r="G8" s="8" t="s">
        <v>84</v>
      </c>
      <c r="H8" s="8"/>
      <c r="I8" s="9" t="s">
        <v>81</v>
      </c>
      <c r="J8" s="15" t="s">
        <v>252</v>
      </c>
      <c r="K8" s="15" t="s">
        <v>266</v>
      </c>
      <c r="L8" s="15" t="s">
        <v>6</v>
      </c>
      <c r="M8" s="15" t="s">
        <v>269</v>
      </c>
      <c r="N8" s="15" t="s">
        <v>270</v>
      </c>
      <c r="O8" s="53">
        <v>10</v>
      </c>
      <c r="P8" s="53">
        <v>0</v>
      </c>
      <c r="Q8" s="53">
        <v>0</v>
      </c>
      <c r="R8" s="53">
        <v>0</v>
      </c>
      <c r="S8" s="53">
        <v>0</v>
      </c>
      <c r="T8" s="16" t="s">
        <v>270</v>
      </c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4"/>
    </row>
    <row r="9" spans="1:45" s="11" customFormat="1" ht="12">
      <c r="A9" s="13" t="s">
        <v>228</v>
      </c>
      <c r="B9" s="30" t="s">
        <v>309</v>
      </c>
      <c r="C9" s="14" t="s">
        <v>377</v>
      </c>
      <c r="D9" s="27">
        <v>44986</v>
      </c>
      <c r="E9" s="27">
        <v>45962</v>
      </c>
      <c r="F9" s="14" t="s">
        <v>301</v>
      </c>
      <c r="G9" s="8" t="s">
        <v>95</v>
      </c>
      <c r="H9" s="8" t="s">
        <v>316</v>
      </c>
      <c r="I9" s="9" t="s">
        <v>61</v>
      </c>
      <c r="J9" s="15" t="s">
        <v>336</v>
      </c>
      <c r="K9" s="15" t="s">
        <v>267</v>
      </c>
      <c r="L9" s="15" t="s">
        <v>6</v>
      </c>
      <c r="M9" s="15" t="s">
        <v>270</v>
      </c>
      <c r="N9" s="15" t="s">
        <v>270</v>
      </c>
      <c r="O9" s="53">
        <v>20</v>
      </c>
      <c r="P9" s="53">
        <v>3</v>
      </c>
      <c r="Q9" s="53">
        <v>1500000</v>
      </c>
      <c r="R9" s="53">
        <v>0</v>
      </c>
      <c r="S9" s="53">
        <v>0</v>
      </c>
      <c r="T9" s="16" t="s">
        <v>269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</row>
    <row r="10" spans="1:45" s="11" customFormat="1" ht="12">
      <c r="A10" s="13" t="s">
        <v>229</v>
      </c>
      <c r="B10" s="30"/>
      <c r="C10" s="14"/>
      <c r="D10" s="27"/>
      <c r="E10" s="27"/>
      <c r="F10" s="14"/>
      <c r="G10" s="8"/>
      <c r="H10" s="8"/>
      <c r="I10" s="9"/>
      <c r="J10" s="15"/>
      <c r="K10" s="15"/>
      <c r="L10" s="15"/>
      <c r="M10" s="15"/>
      <c r="N10" s="15"/>
      <c r="O10" s="29"/>
      <c r="P10" s="16"/>
      <c r="Q10" s="16"/>
      <c r="R10" s="16"/>
      <c r="S10" s="16"/>
      <c r="T10" s="16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</row>
    <row r="11" spans="1:45" s="11" customFormat="1" ht="12">
      <c r="A11" s="13" t="s">
        <v>230</v>
      </c>
      <c r="B11" s="30"/>
      <c r="C11" s="14"/>
      <c r="D11" s="27"/>
      <c r="E11" s="27"/>
      <c r="F11" s="14"/>
      <c r="G11" s="8"/>
      <c r="H11" s="8"/>
      <c r="I11" s="9"/>
      <c r="J11" s="15"/>
      <c r="K11" s="15"/>
      <c r="L11" s="15"/>
      <c r="M11" s="15"/>
      <c r="N11" s="15"/>
      <c r="O11" s="29"/>
      <c r="P11" s="16"/>
      <c r="Q11" s="16"/>
      <c r="R11" s="16"/>
      <c r="S11" s="16"/>
      <c r="T11" s="16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11" customFormat="1" ht="12">
      <c r="A12" s="13" t="s">
        <v>231</v>
      </c>
      <c r="B12" s="30"/>
      <c r="C12" s="14"/>
      <c r="D12" s="27"/>
      <c r="E12" s="27"/>
      <c r="F12" s="14"/>
      <c r="G12" s="8"/>
      <c r="H12" s="8"/>
      <c r="I12" s="9"/>
      <c r="J12" s="15"/>
      <c r="K12" s="15"/>
      <c r="L12" s="15"/>
      <c r="M12" s="15"/>
      <c r="N12" s="15"/>
      <c r="O12" s="29"/>
      <c r="P12" s="16"/>
      <c r="Q12" s="16"/>
      <c r="R12" s="16"/>
      <c r="S12" s="16"/>
      <c r="T12" s="16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</row>
    <row r="13" spans="1:45" s="11" customFormat="1" ht="12">
      <c r="A13" s="13" t="s">
        <v>232</v>
      </c>
      <c r="B13" s="30"/>
      <c r="C13" s="14"/>
      <c r="D13" s="27"/>
      <c r="E13" s="27"/>
      <c r="F13" s="14"/>
      <c r="G13" s="8"/>
      <c r="H13" s="8"/>
      <c r="I13" s="9"/>
      <c r="J13" s="15"/>
      <c r="K13" s="15"/>
      <c r="L13" s="15"/>
      <c r="M13" s="15"/>
      <c r="N13" s="15"/>
      <c r="O13" s="29"/>
      <c r="P13" s="16"/>
      <c r="Q13" s="16"/>
      <c r="R13" s="16"/>
      <c r="S13" s="16"/>
      <c r="T13" s="16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s="11" customFormat="1" ht="12">
      <c r="A14" s="13" t="s">
        <v>233</v>
      </c>
      <c r="B14" s="30"/>
      <c r="C14" s="14"/>
      <c r="D14" s="27"/>
      <c r="E14" s="27"/>
      <c r="F14" s="14"/>
      <c r="G14" s="8"/>
      <c r="H14" s="8"/>
      <c r="I14" s="9"/>
      <c r="J14" s="15"/>
      <c r="K14" s="15"/>
      <c r="L14" s="15"/>
      <c r="M14" s="15"/>
      <c r="N14" s="15"/>
      <c r="O14" s="29"/>
      <c r="P14" s="16"/>
      <c r="Q14" s="16"/>
      <c r="R14" s="16"/>
      <c r="S14" s="16"/>
      <c r="T14" s="16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1" customFormat="1" ht="12">
      <c r="A15" s="13" t="s">
        <v>234</v>
      </c>
      <c r="B15" s="30"/>
      <c r="C15" s="14"/>
      <c r="D15" s="27"/>
      <c r="E15" s="27"/>
      <c r="F15" s="14"/>
      <c r="G15" s="8"/>
      <c r="H15" s="8"/>
      <c r="I15" s="9"/>
      <c r="J15" s="15"/>
      <c r="K15" s="15"/>
      <c r="L15" s="15"/>
      <c r="M15" s="15"/>
      <c r="N15" s="15"/>
      <c r="O15" s="29"/>
      <c r="P15" s="16"/>
      <c r="Q15" s="16"/>
      <c r="R15" s="16"/>
      <c r="S15" s="16"/>
      <c r="T15" s="16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11" customFormat="1" ht="12">
      <c r="A16" s="13" t="s">
        <v>235</v>
      </c>
      <c r="B16" s="30"/>
      <c r="C16" s="14"/>
      <c r="D16" s="27"/>
      <c r="E16" s="27"/>
      <c r="F16" s="14"/>
      <c r="G16" s="8"/>
      <c r="H16" s="8"/>
      <c r="I16" s="9"/>
      <c r="J16" s="15"/>
      <c r="K16" s="15"/>
      <c r="L16" s="15"/>
      <c r="M16" s="15"/>
      <c r="N16" s="15"/>
      <c r="O16" s="29"/>
      <c r="P16" s="16"/>
      <c r="Q16" s="16"/>
      <c r="R16" s="16"/>
      <c r="S16" s="16"/>
      <c r="T16" s="16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s="11" customFormat="1" ht="12">
      <c r="A17" s="13" t="s">
        <v>236</v>
      </c>
      <c r="B17" s="30"/>
      <c r="C17" s="14"/>
      <c r="D17" s="27"/>
      <c r="E17" s="27"/>
      <c r="F17" s="14"/>
      <c r="G17" s="8"/>
      <c r="H17" s="8"/>
      <c r="I17" s="9"/>
      <c r="J17" s="15"/>
      <c r="K17" s="15"/>
      <c r="L17" s="15"/>
      <c r="M17" s="15"/>
      <c r="N17" s="15"/>
      <c r="O17" s="29"/>
      <c r="P17" s="16"/>
      <c r="Q17" s="16"/>
      <c r="R17" s="16"/>
      <c r="S17" s="16"/>
      <c r="T17" s="16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s="11" customFormat="1" ht="12">
      <c r="A18" s="13" t="s">
        <v>237</v>
      </c>
      <c r="B18" s="30"/>
      <c r="C18" s="14"/>
      <c r="D18" s="27"/>
      <c r="E18" s="27"/>
      <c r="F18" s="14"/>
      <c r="G18" s="8"/>
      <c r="H18" s="8"/>
      <c r="I18" s="9"/>
      <c r="J18" s="15"/>
      <c r="K18" s="15"/>
      <c r="L18" s="15"/>
      <c r="M18" s="15"/>
      <c r="N18" s="15"/>
      <c r="O18" s="29"/>
      <c r="P18" s="16"/>
      <c r="Q18" s="16"/>
      <c r="R18" s="16"/>
      <c r="S18" s="16"/>
      <c r="T18" s="16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21" spans="1:45">
      <c r="A21" s="20" t="s">
        <v>286</v>
      </c>
    </row>
  </sheetData>
  <dataConsolidate/>
  <dataValidations count="6">
    <dataValidation allowBlank="1" showInputMessage="1" showErrorMessage="1" prompt="dd/mm/yyyy" sqref="U6:AS7" xr:uid="{00000000-0002-0000-0500-000000000000}"/>
    <dataValidation type="list" allowBlank="1" showInputMessage="1" showErrorMessage="1" sqref="U14:AS14 U12:AS12 G4:G18 I4:I18 H10:H18" xr:uid="{00000000-0002-0000-0500-000001000000}">
      <formula1>COUNTRY</formula1>
    </dataValidation>
    <dataValidation type="list" allowBlank="1" showInputMessage="1" showErrorMessage="1" sqref="U17:AS17" xr:uid="{00000000-0002-0000-0500-000002000000}">
      <formula1>SECTOR</formula1>
    </dataValidation>
    <dataValidation type="list" allowBlank="1" showInputMessage="1" showErrorMessage="1" sqref="U15:AS15 U13:AS13" xr:uid="{00000000-0002-0000-0500-000004000000}">
      <formula1>NUTS</formula1>
    </dataValidation>
    <dataValidation type="list" allowBlank="1" showInputMessage="1" showErrorMessage="1" sqref="U16:AS16" xr:uid="{00000000-0002-0000-0500-000006000000}">
      <formula1>EVCA</formula1>
    </dataValidation>
    <dataValidation type="list" allowBlank="1" showInputMessage="1" showErrorMessage="1" sqref="U18:AS18" xr:uid="{00000000-0002-0000-0500-000008000000}">
      <formula1>#REF!</formula1>
    </dataValidation>
  </dataValidations>
  <pageMargins left="0.7" right="0.7" top="0.75" bottom="0.75" header="0.3" footer="0.3"/>
  <pageSetup paperSize="8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5000000}">
          <x14:formula1>
            <xm:f>Dropdowns!$D$2:$D$276</xm:f>
          </x14:formula1>
          <xm:sqref>L4:L18</xm:sqref>
        </x14:dataValidation>
        <x14:dataValidation type="list" allowBlank="1" showInputMessage="1" showErrorMessage="1" xr:uid="{5696C421-A695-4551-BA33-88A54E345C74}">
          <x14:formula1>
            <xm:f>Dropdowns!$B$2:$B$15</xm:f>
          </x14:formula1>
          <xm:sqref>J4:J18</xm:sqref>
        </x14:dataValidation>
        <x14:dataValidation type="list" allowBlank="1" showInputMessage="1" showErrorMessage="1" xr:uid="{965EF299-CB3F-465A-92BF-A43F974C8D4E}">
          <x14:formula1>
            <xm:f>Dropdowns!$E$2:$E$3</xm:f>
          </x14:formula1>
          <xm:sqref>M4:N18 T4:T18</xm:sqref>
        </x14:dataValidation>
        <x14:dataValidation type="list" allowBlank="1" showInputMessage="1" showErrorMessage="1" xr:uid="{E81E5EB9-D7ED-4883-828E-31CBB8CE568D}">
          <x14:formula1>
            <xm:f>Dropdowns!$G$2:$G$27</xm:f>
          </x14:formula1>
          <xm:sqref>H4:H9</xm:sqref>
        </x14:dataValidation>
        <x14:dataValidation type="list" allowBlank="1" showInputMessage="1" showErrorMessage="1" xr:uid="{6948CB60-8A10-4C0E-9742-5C87AFB366AF}">
          <x14:formula1>
            <xm:f>Dropdowns!$K$2:$K$4</xm:f>
          </x14:formula1>
          <xm:sqref>K4:K18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E656-99EE-4295-910F-13BAA74CDE77}">
  <sheetPr>
    <tabColor rgb="FF90B6E4"/>
  </sheetPr>
  <dimension ref="A1:L18"/>
  <sheetViews>
    <sheetView workbookViewId="0"/>
  </sheetViews>
  <sheetFormatPr defaultRowHeight="14.5"/>
  <cols>
    <col min="1" max="1" width="23.1796875" customWidth="1"/>
    <col min="2" max="2" width="10.6328125" customWidth="1"/>
    <col min="3" max="3" width="19.54296875" customWidth="1"/>
    <col min="4" max="12" width="15.81640625" customWidth="1"/>
  </cols>
  <sheetData>
    <row r="1" spans="1:12" ht="55.5" customHeight="1">
      <c r="A1" s="56" t="s">
        <v>379</v>
      </c>
    </row>
    <row r="2" spans="1:12">
      <c r="A2" s="26" t="s">
        <v>210</v>
      </c>
      <c r="B2" s="28">
        <v>2</v>
      </c>
      <c r="C2" s="28">
        <f>B2+0.01</f>
        <v>2.0099999999999998</v>
      </c>
      <c r="D2" s="28">
        <f t="shared" ref="D2:E2" si="0">C2+0.01</f>
        <v>2.0199999999999996</v>
      </c>
      <c r="E2" s="28">
        <f t="shared" si="0"/>
        <v>2.0299999999999994</v>
      </c>
      <c r="F2" s="28">
        <f>E2+0.01</f>
        <v>2.0399999999999991</v>
      </c>
      <c r="G2" s="28">
        <f t="shared" ref="G2:L2" si="1">F2+0.01</f>
        <v>2.0499999999999989</v>
      </c>
      <c r="H2" s="28">
        <f t="shared" si="1"/>
        <v>2.0599999999999987</v>
      </c>
      <c r="I2" s="28">
        <f t="shared" si="1"/>
        <v>2.0699999999999985</v>
      </c>
      <c r="J2" s="28">
        <f t="shared" si="1"/>
        <v>2.0799999999999983</v>
      </c>
      <c r="K2" s="28">
        <f t="shared" si="1"/>
        <v>2.0899999999999981</v>
      </c>
      <c r="L2" s="28">
        <f t="shared" si="1"/>
        <v>2.0999999999999979</v>
      </c>
    </row>
    <row r="3" spans="1:12" ht="80.5">
      <c r="A3" s="28" t="s">
        <v>211</v>
      </c>
      <c r="B3" s="13" t="s">
        <v>212</v>
      </c>
      <c r="C3" s="13" t="s">
        <v>213</v>
      </c>
      <c r="D3" s="13" t="s">
        <v>273</v>
      </c>
      <c r="E3" s="13" t="s">
        <v>276</v>
      </c>
      <c r="F3" s="41" t="s">
        <v>291</v>
      </c>
      <c r="G3" s="41" t="s">
        <v>347</v>
      </c>
      <c r="H3" s="41" t="s">
        <v>292</v>
      </c>
      <c r="I3" s="13" t="s">
        <v>222</v>
      </c>
      <c r="J3" s="13" t="s">
        <v>287</v>
      </c>
      <c r="K3" s="13" t="s">
        <v>288</v>
      </c>
      <c r="L3" s="13" t="s">
        <v>289</v>
      </c>
    </row>
    <row r="4" spans="1:12">
      <c r="A4" s="13" t="s">
        <v>349</v>
      </c>
      <c r="B4" t="str">
        <f>'1. New investee companies'!B4</f>
        <v>ID1234</v>
      </c>
      <c r="C4" t="str">
        <f>'1. New investee companies'!C4</f>
        <v>Company A</v>
      </c>
      <c r="D4" s="44">
        <f>'1. New investee companies'!E4</f>
        <v>45658</v>
      </c>
      <c r="E4" t="s">
        <v>274</v>
      </c>
      <c r="F4" s="45">
        <v>150000</v>
      </c>
      <c r="G4" s="45" t="s">
        <v>3</v>
      </c>
      <c r="H4" s="45">
        <v>900000</v>
      </c>
      <c r="I4" t="s">
        <v>5</v>
      </c>
      <c r="J4" t="s">
        <v>339</v>
      </c>
      <c r="K4" t="s">
        <v>344</v>
      </c>
      <c r="L4" t="s">
        <v>294</v>
      </c>
    </row>
    <row r="5" spans="1:12">
      <c r="A5" s="13" t="s">
        <v>350</v>
      </c>
      <c r="B5" t="s">
        <v>297</v>
      </c>
      <c r="C5" t="s">
        <v>372</v>
      </c>
      <c r="D5" s="44">
        <v>46023</v>
      </c>
      <c r="E5" t="s">
        <v>275</v>
      </c>
      <c r="F5" s="45">
        <v>450000</v>
      </c>
      <c r="G5" s="45" t="s">
        <v>3</v>
      </c>
      <c r="H5" s="45">
        <v>1500000</v>
      </c>
      <c r="I5" t="s">
        <v>8</v>
      </c>
      <c r="J5" t="s">
        <v>340</v>
      </c>
      <c r="K5" t="s">
        <v>296</v>
      </c>
      <c r="L5" t="s">
        <v>295</v>
      </c>
    </row>
    <row r="6" spans="1:12">
      <c r="A6" s="13" t="s">
        <v>351</v>
      </c>
      <c r="B6" s="50" t="str">
        <f>'1. New investee companies'!B5</f>
        <v>ID4567</v>
      </c>
      <c r="C6" s="49" t="str">
        <f>'1. New investee companies'!C5</f>
        <v>Company B</v>
      </c>
      <c r="D6" s="44">
        <f>'1. New investee companies'!E5</f>
        <v>45748</v>
      </c>
      <c r="E6" t="s">
        <v>274</v>
      </c>
      <c r="F6" s="45">
        <v>1200000</v>
      </c>
      <c r="G6" s="45" t="s">
        <v>3</v>
      </c>
      <c r="H6" s="45">
        <v>4500000</v>
      </c>
      <c r="I6" t="s">
        <v>12</v>
      </c>
      <c r="J6" t="s">
        <v>341</v>
      </c>
      <c r="K6" t="s">
        <v>337</v>
      </c>
      <c r="L6" t="s">
        <v>338</v>
      </c>
    </row>
    <row r="7" spans="1:12">
      <c r="A7" s="13" t="s">
        <v>352</v>
      </c>
      <c r="B7" s="50" t="str">
        <f>B6</f>
        <v>ID4567</v>
      </c>
      <c r="C7" s="49" t="str">
        <f>C6</f>
        <v>Company B</v>
      </c>
      <c r="D7" s="44">
        <v>46082</v>
      </c>
      <c r="E7" t="s">
        <v>275</v>
      </c>
      <c r="F7" s="45">
        <v>2000000</v>
      </c>
      <c r="G7" s="45" t="s">
        <v>14</v>
      </c>
      <c r="H7" s="45">
        <v>6000000</v>
      </c>
      <c r="I7" t="s">
        <v>12</v>
      </c>
      <c r="J7" t="s">
        <v>343</v>
      </c>
      <c r="K7" t="s">
        <v>339</v>
      </c>
      <c r="L7" t="s">
        <v>342</v>
      </c>
    </row>
    <row r="8" spans="1:12">
      <c r="A8" s="13" t="s">
        <v>353</v>
      </c>
      <c r="B8" s="51" t="str">
        <f>'1. New investee companies'!B6</f>
        <v>ID7891</v>
      </c>
      <c r="C8" s="49" t="str">
        <f>'1. New investee companies'!C6</f>
        <v>Company C</v>
      </c>
      <c r="D8" s="44">
        <v>46174</v>
      </c>
      <c r="E8" t="s">
        <v>274</v>
      </c>
      <c r="F8" s="45">
        <v>2100000</v>
      </c>
      <c r="G8" s="45" t="s">
        <v>14</v>
      </c>
      <c r="H8" s="45">
        <v>12000000</v>
      </c>
      <c r="I8" t="s">
        <v>12</v>
      </c>
      <c r="J8" t="s">
        <v>343</v>
      </c>
      <c r="K8" t="s">
        <v>342</v>
      </c>
      <c r="L8" t="s">
        <v>338</v>
      </c>
    </row>
    <row r="9" spans="1:12">
      <c r="A9" s="13" t="s">
        <v>354</v>
      </c>
      <c r="B9" s="51" t="str">
        <f>'1. New investee companies'!B7</f>
        <v>ID1112</v>
      </c>
      <c r="C9" s="49" t="str">
        <f>'1. New investee companies'!C7</f>
        <v>Company D</v>
      </c>
      <c r="D9" s="44">
        <f>'1. New investee companies'!E7</f>
        <v>45901</v>
      </c>
      <c r="E9" t="s">
        <v>274</v>
      </c>
      <c r="F9" s="45">
        <v>150000</v>
      </c>
      <c r="G9" s="45" t="s">
        <v>3</v>
      </c>
      <c r="H9" s="45">
        <v>450000</v>
      </c>
      <c r="I9" t="s">
        <v>5</v>
      </c>
      <c r="J9" t="s">
        <v>294</v>
      </c>
      <c r="K9" t="s">
        <v>296</v>
      </c>
      <c r="L9" t="s">
        <v>344</v>
      </c>
    </row>
    <row r="10" spans="1:12">
      <c r="A10" s="13" t="s">
        <v>355</v>
      </c>
      <c r="B10" s="51" t="str">
        <f>'1. New investee companies'!B7</f>
        <v>ID1112</v>
      </c>
      <c r="C10" s="49" t="str">
        <f>'1. New investee companies'!C7</f>
        <v>Company D</v>
      </c>
      <c r="D10" s="44">
        <v>46082</v>
      </c>
      <c r="E10" t="s">
        <v>275</v>
      </c>
      <c r="F10" s="45">
        <v>600000</v>
      </c>
      <c r="G10" s="45" t="s">
        <v>3</v>
      </c>
      <c r="H10" s="45">
        <v>1500000</v>
      </c>
      <c r="I10" t="s">
        <v>8</v>
      </c>
      <c r="J10" t="s">
        <v>342</v>
      </c>
      <c r="K10" t="s">
        <v>337</v>
      </c>
      <c r="L10" t="s">
        <v>340</v>
      </c>
    </row>
    <row r="11" spans="1:12">
      <c r="A11" s="13" t="s">
        <v>356</v>
      </c>
      <c r="B11" s="51" t="str">
        <f>'1. New investee companies'!B8</f>
        <v>ID6789</v>
      </c>
      <c r="C11" s="49" t="str">
        <f>'1. New investee companies'!C8</f>
        <v>Company E</v>
      </c>
      <c r="D11" s="44">
        <f>'1. New investee companies'!D8</f>
        <v>45809</v>
      </c>
      <c r="E11" t="s">
        <v>274</v>
      </c>
      <c r="F11" s="45">
        <v>3000000</v>
      </c>
      <c r="G11" s="45" t="s">
        <v>3</v>
      </c>
      <c r="H11" s="45">
        <v>31000000</v>
      </c>
      <c r="I11" t="s">
        <v>16</v>
      </c>
      <c r="J11" t="s">
        <v>342</v>
      </c>
      <c r="K11" t="s">
        <v>343</v>
      </c>
      <c r="L11" t="s">
        <v>341</v>
      </c>
    </row>
    <row r="12" spans="1:12">
      <c r="A12" s="13" t="s">
        <v>357</v>
      </c>
      <c r="B12" s="51" t="str">
        <f>'1. New investee companies'!B9</f>
        <v>ID2345</v>
      </c>
      <c r="C12" s="49" t="str">
        <f>'1. New investee companies'!C9</f>
        <v>Company F</v>
      </c>
      <c r="D12" s="44">
        <f>'1. New investee companies'!D9</f>
        <v>44986</v>
      </c>
      <c r="E12" t="s">
        <v>274</v>
      </c>
      <c r="F12" s="45">
        <v>250000</v>
      </c>
      <c r="G12" s="45" t="s">
        <v>14</v>
      </c>
      <c r="H12" s="45">
        <v>1000000</v>
      </c>
      <c r="I12" t="s">
        <v>5</v>
      </c>
      <c r="J12" t="s">
        <v>294</v>
      </c>
      <c r="K12" t="s">
        <v>296</v>
      </c>
      <c r="L12" t="s">
        <v>337</v>
      </c>
    </row>
    <row r="13" spans="1:12">
      <c r="A13" s="13" t="s">
        <v>358</v>
      </c>
      <c r="D13" s="44"/>
      <c r="F13" s="45"/>
      <c r="G13" s="45"/>
      <c r="H13" s="45"/>
    </row>
    <row r="14" spans="1:12">
      <c r="A14" s="13" t="s">
        <v>359</v>
      </c>
      <c r="D14" s="44"/>
      <c r="F14" s="45"/>
      <c r="G14" s="45"/>
      <c r="H14" s="45"/>
    </row>
    <row r="15" spans="1:12">
      <c r="A15" s="13" t="s">
        <v>360</v>
      </c>
      <c r="D15" s="44"/>
      <c r="F15" s="45"/>
      <c r="G15" s="45"/>
      <c r="H15" s="45"/>
    </row>
    <row r="16" spans="1:12">
      <c r="A16" s="13" t="s">
        <v>361</v>
      </c>
      <c r="D16" s="44"/>
      <c r="F16" s="45"/>
      <c r="G16" s="45"/>
      <c r="H16" s="45"/>
    </row>
    <row r="17" spans="1:8">
      <c r="A17" s="13" t="s">
        <v>362</v>
      </c>
      <c r="D17" s="44"/>
      <c r="F17" s="45"/>
      <c r="G17" s="45"/>
      <c r="H17" s="45"/>
    </row>
    <row r="18" spans="1:8">
      <c r="A18" s="13" t="s">
        <v>363</v>
      </c>
      <c r="D18" s="44"/>
      <c r="F18" s="45"/>
      <c r="G18" s="45"/>
      <c r="H18" s="45"/>
    </row>
  </sheetData>
  <phoneticPr fontId="14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4BEFF1F-28FC-4321-805A-1B8C92AFD3FD}">
          <x14:formula1>
            <xm:f>Dropdowns!$F$2:$F$3</xm:f>
          </x14:formula1>
          <xm:sqref>E4:E18</xm:sqref>
        </x14:dataValidation>
        <x14:dataValidation type="list" allowBlank="1" showInputMessage="1" showErrorMessage="1" xr:uid="{6CC8EFD7-470F-44C3-8332-3C580CEA68A3}">
          <x14:formula1>
            <xm:f>Dropdowns!$H$2:$H$6</xm:f>
          </x14:formula1>
          <xm:sqref>G4:G18</xm:sqref>
        </x14:dataValidation>
        <x14:dataValidation type="list" allowBlank="1" showInputMessage="1" showErrorMessage="1" xr:uid="{E20C5698-0334-480F-9F9C-7371C4009046}">
          <x14:formula1>
            <xm:f>Dropdowns!$I$2:$I$11</xm:f>
          </x14:formula1>
          <xm:sqref>I4:I18</xm:sqref>
        </x14:dataValidation>
        <x14:dataValidation type="list" allowBlank="1" showInputMessage="1" showErrorMessage="1" xr:uid="{13F80905-DE1F-4AE4-9F5B-44BB4C87BEDA}">
          <x14:formula1>
            <xm:f>Dropdowns!$J$2:$J$10</xm:f>
          </x14:formula1>
          <xm:sqref>I19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3" tint="0.59999389629810485"/>
    <pageSetUpPr fitToPage="1"/>
  </sheetPr>
  <dimension ref="B1:W18"/>
  <sheetViews>
    <sheetView showGridLines="0" topLeftCell="B1" zoomScale="110" zoomScaleNormal="110" workbookViewId="0">
      <pane xSplit="1" topLeftCell="C1" activePane="topRight" state="frozen"/>
      <selection activeCell="B1" sqref="B1"/>
      <selection pane="topRight" activeCell="B1" sqref="B1"/>
    </sheetView>
  </sheetViews>
  <sheetFormatPr defaultColWidth="9.1796875" defaultRowHeight="14"/>
  <cols>
    <col min="1" max="1" width="0" style="2" hidden="1" customWidth="1"/>
    <col min="2" max="3" width="18.1796875" style="5" customWidth="1"/>
    <col min="4" max="4" width="19.1796875" style="2" customWidth="1"/>
    <col min="5" max="5" width="17.54296875" style="2" customWidth="1"/>
    <col min="6" max="6" width="13.54296875" style="2" customWidth="1"/>
    <col min="7" max="7" width="14.81640625" style="2" customWidth="1"/>
    <col min="8" max="8" width="10.81640625" style="2" customWidth="1"/>
    <col min="9" max="9" width="14.81640625" style="2" bestFit="1" customWidth="1"/>
    <col min="10" max="10" width="13.54296875" style="2" bestFit="1" customWidth="1"/>
    <col min="11" max="11" width="14.81640625" style="2" customWidth="1"/>
    <col min="12" max="12" width="14.54296875" style="1" bestFit="1" customWidth="1"/>
    <col min="13" max="13" width="24.453125" style="1" customWidth="1"/>
    <col min="14" max="14" width="13.54296875" style="2" bestFit="1" customWidth="1"/>
    <col min="15" max="15" width="13.54296875" style="2" customWidth="1"/>
    <col min="16" max="16" width="12.1796875" style="2" bestFit="1" customWidth="1"/>
    <col min="17" max="20" width="9.1796875" style="2"/>
    <col min="21" max="23" width="12.36328125" style="2" bestFit="1" customWidth="1"/>
    <col min="24" max="16384" width="9.1796875" style="2"/>
  </cols>
  <sheetData>
    <row r="1" spans="2:23" ht="26.25" customHeight="1">
      <c r="B1" s="38" t="s">
        <v>307</v>
      </c>
      <c r="C1" s="38"/>
      <c r="D1" s="38"/>
    </row>
    <row r="2" spans="2:23" s="22" customFormat="1">
      <c r="B2" s="21" t="s">
        <v>210</v>
      </c>
      <c r="C2" s="42">
        <v>3</v>
      </c>
      <c r="D2" s="40">
        <f>C2+0.01</f>
        <v>3.01</v>
      </c>
      <c r="E2" s="40">
        <f t="shared" ref="E2:P2" si="0">D2+0.01</f>
        <v>3.0199999999999996</v>
      </c>
      <c r="F2" s="40">
        <f t="shared" si="0"/>
        <v>3.0299999999999994</v>
      </c>
      <c r="G2" s="40">
        <f t="shared" si="0"/>
        <v>3.0399999999999991</v>
      </c>
      <c r="H2" s="40">
        <f t="shared" si="0"/>
        <v>3.0499999999999989</v>
      </c>
      <c r="I2" s="40">
        <f t="shared" si="0"/>
        <v>3.0599999999999987</v>
      </c>
      <c r="J2" s="40">
        <f t="shared" si="0"/>
        <v>3.0699999999999985</v>
      </c>
      <c r="K2" s="40">
        <f t="shared" si="0"/>
        <v>3.0799999999999983</v>
      </c>
      <c r="L2" s="40">
        <f t="shared" si="0"/>
        <v>3.0899999999999981</v>
      </c>
      <c r="M2" s="40">
        <f t="shared" si="0"/>
        <v>3.0999999999999979</v>
      </c>
      <c r="N2" s="40">
        <f t="shared" si="0"/>
        <v>3.1099999999999977</v>
      </c>
      <c r="O2" s="40">
        <f t="shared" si="0"/>
        <v>3.1199999999999974</v>
      </c>
      <c r="P2" s="40">
        <f t="shared" si="0"/>
        <v>3.1299999999999972</v>
      </c>
      <c r="Q2" s="40">
        <f>P2+0.01</f>
        <v>3.139999999999997</v>
      </c>
      <c r="R2" s="40">
        <f>Q2+0.01</f>
        <v>3.1499999999999968</v>
      </c>
      <c r="S2" s="40">
        <f>R2+0.01</f>
        <v>3.1599999999999966</v>
      </c>
      <c r="T2" s="40">
        <f t="shared" ref="T2:W2" si="1">S2+0.01</f>
        <v>3.1699999999999964</v>
      </c>
      <c r="U2" s="40">
        <f t="shared" si="1"/>
        <v>3.1799999999999962</v>
      </c>
      <c r="V2" s="40">
        <f t="shared" si="1"/>
        <v>3.1899999999999959</v>
      </c>
      <c r="W2" s="40">
        <f t="shared" si="1"/>
        <v>3.1999999999999957</v>
      </c>
    </row>
    <row r="3" spans="2:23" s="19" customFormat="1" ht="77.75" customHeight="1">
      <c r="B3" s="31" t="s">
        <v>211</v>
      </c>
      <c r="C3" s="13" t="s">
        <v>281</v>
      </c>
      <c r="D3" s="13" t="s">
        <v>212</v>
      </c>
      <c r="E3" s="13" t="s">
        <v>213</v>
      </c>
      <c r="F3" s="13" t="s">
        <v>238</v>
      </c>
      <c r="G3" s="13" t="s">
        <v>239</v>
      </c>
      <c r="H3" s="13" t="s">
        <v>240</v>
      </c>
      <c r="I3" s="13" t="s">
        <v>346</v>
      </c>
      <c r="J3" s="13" t="s">
        <v>241</v>
      </c>
      <c r="K3" s="13" t="s">
        <v>306</v>
      </c>
      <c r="L3" s="13" t="s">
        <v>242</v>
      </c>
      <c r="M3" s="13" t="s">
        <v>243</v>
      </c>
      <c r="N3" s="13" t="s">
        <v>244</v>
      </c>
      <c r="O3" s="13" t="s">
        <v>277</v>
      </c>
      <c r="P3" s="13" t="s">
        <v>245</v>
      </c>
      <c r="Q3" s="13" t="s">
        <v>247</v>
      </c>
      <c r="R3" s="13" t="s">
        <v>1</v>
      </c>
      <c r="S3" s="13" t="s">
        <v>248</v>
      </c>
      <c r="T3" s="13" t="s">
        <v>249</v>
      </c>
      <c r="U3" s="13" t="s">
        <v>250</v>
      </c>
      <c r="V3" s="13" t="s">
        <v>278</v>
      </c>
      <c r="W3" s="13" t="s">
        <v>279</v>
      </c>
    </row>
    <row r="4" spans="2:23" s="4" customFormat="1" ht="11.5">
      <c r="B4" s="33" t="s">
        <v>223</v>
      </c>
      <c r="C4" s="37" t="s">
        <v>282</v>
      </c>
      <c r="D4" s="37" t="s">
        <v>297</v>
      </c>
      <c r="E4" s="8" t="s">
        <v>372</v>
      </c>
      <c r="F4" s="8" t="s">
        <v>95</v>
      </c>
      <c r="G4" s="8" t="s">
        <v>6</v>
      </c>
      <c r="H4" s="25">
        <v>0.1</v>
      </c>
      <c r="I4" s="10" t="s">
        <v>3</v>
      </c>
      <c r="J4" s="46">
        <v>600000</v>
      </c>
      <c r="K4" s="46">
        <v>0</v>
      </c>
      <c r="L4" s="46">
        <v>600000</v>
      </c>
      <c r="M4" s="46">
        <v>0</v>
      </c>
      <c r="N4" s="46">
        <v>800000</v>
      </c>
      <c r="O4" s="46"/>
      <c r="P4" s="34">
        <f t="shared" ref="P4:P7" si="2">+(M4+N4+O4)/L4</f>
        <v>1.3333333333333333</v>
      </c>
      <c r="Q4" s="10"/>
      <c r="R4" s="10"/>
      <c r="S4" s="10"/>
      <c r="T4" s="10"/>
      <c r="U4" s="46"/>
      <c r="V4" s="46"/>
      <c r="W4" s="46"/>
    </row>
    <row r="5" spans="2:23" s="4" customFormat="1" ht="11.5">
      <c r="B5" s="33" t="s">
        <v>224</v>
      </c>
      <c r="C5" s="37" t="s">
        <v>282</v>
      </c>
      <c r="D5" s="37" t="s">
        <v>298</v>
      </c>
      <c r="E5" s="8" t="s">
        <v>373</v>
      </c>
      <c r="F5" s="8" t="s">
        <v>95</v>
      </c>
      <c r="G5" s="8" t="s">
        <v>6</v>
      </c>
      <c r="H5" s="25">
        <v>7.0000000000000007E-2</v>
      </c>
      <c r="I5" s="10" t="s">
        <v>3</v>
      </c>
      <c r="J5" s="46">
        <v>1200000</v>
      </c>
      <c r="K5" s="46">
        <v>0</v>
      </c>
      <c r="L5" s="46">
        <v>1200000</v>
      </c>
      <c r="M5" s="46">
        <v>0</v>
      </c>
      <c r="N5" s="46">
        <v>1200000</v>
      </c>
      <c r="O5" s="46"/>
      <c r="P5" s="34">
        <f t="shared" si="2"/>
        <v>1</v>
      </c>
      <c r="Q5" s="43"/>
      <c r="R5" s="10"/>
      <c r="S5" s="10"/>
      <c r="T5" s="10"/>
      <c r="U5" s="46"/>
      <c r="V5" s="46"/>
      <c r="W5" s="46"/>
    </row>
    <row r="6" spans="2:23" s="4" customFormat="1" ht="11.5">
      <c r="B6" s="33" t="s">
        <v>224</v>
      </c>
      <c r="C6" s="37" t="s">
        <v>282</v>
      </c>
      <c r="D6" s="37" t="s">
        <v>298</v>
      </c>
      <c r="E6" s="8" t="s">
        <v>373</v>
      </c>
      <c r="F6" s="8" t="s">
        <v>95</v>
      </c>
      <c r="G6" s="8" t="s">
        <v>6</v>
      </c>
      <c r="H6" s="25"/>
      <c r="I6" s="10" t="s">
        <v>14</v>
      </c>
      <c r="J6" s="46">
        <v>2000000</v>
      </c>
      <c r="K6" s="46">
        <v>0</v>
      </c>
      <c r="L6" s="46">
        <v>2000000</v>
      </c>
      <c r="M6" s="46">
        <v>0</v>
      </c>
      <c r="N6" s="46">
        <v>1050000</v>
      </c>
      <c r="O6" s="46"/>
      <c r="P6" s="34">
        <f t="shared" si="2"/>
        <v>0.52500000000000002</v>
      </c>
      <c r="Q6" s="43"/>
      <c r="R6" s="10"/>
      <c r="S6" s="10"/>
      <c r="T6" s="10"/>
      <c r="U6" s="46"/>
      <c r="V6" s="46"/>
      <c r="W6" s="46"/>
    </row>
    <row r="7" spans="2:23" s="4" customFormat="1" ht="11.5">
      <c r="B7" s="33" t="s">
        <v>225</v>
      </c>
      <c r="C7" s="37" t="s">
        <v>283</v>
      </c>
      <c r="D7" s="37" t="s">
        <v>299</v>
      </c>
      <c r="E7" s="8" t="s">
        <v>374</v>
      </c>
      <c r="F7" s="8" t="s">
        <v>95</v>
      </c>
      <c r="G7" s="8" t="s">
        <v>6</v>
      </c>
      <c r="H7" s="25"/>
      <c r="I7" s="10" t="s">
        <v>14</v>
      </c>
      <c r="J7" s="46">
        <v>800000</v>
      </c>
      <c r="K7" s="46">
        <v>1300000</v>
      </c>
      <c r="L7" s="46">
        <v>2100000</v>
      </c>
      <c r="M7" s="46">
        <v>1300000</v>
      </c>
      <c r="N7" s="46">
        <v>1200000</v>
      </c>
      <c r="O7" s="46"/>
      <c r="P7" s="34">
        <f t="shared" si="2"/>
        <v>1.1904761904761905</v>
      </c>
      <c r="Q7" s="43">
        <v>45717</v>
      </c>
      <c r="R7" s="10" t="s">
        <v>7</v>
      </c>
      <c r="S7" s="10">
        <v>20</v>
      </c>
      <c r="T7" s="10">
        <v>5</v>
      </c>
      <c r="U7" s="46">
        <v>7000000</v>
      </c>
      <c r="V7" s="46">
        <v>5000000</v>
      </c>
      <c r="W7" s="46">
        <v>2000000</v>
      </c>
    </row>
    <row r="8" spans="2:23" s="4" customFormat="1" ht="11.5">
      <c r="B8" s="33" t="s">
        <v>226</v>
      </c>
      <c r="C8" s="37" t="s">
        <v>284</v>
      </c>
      <c r="D8" s="37" t="s">
        <v>300</v>
      </c>
      <c r="E8" s="8" t="s">
        <v>375</v>
      </c>
      <c r="F8" s="8" t="s">
        <v>177</v>
      </c>
      <c r="G8" s="8" t="s">
        <v>17</v>
      </c>
      <c r="H8" s="25"/>
      <c r="I8" s="10" t="s">
        <v>3</v>
      </c>
      <c r="J8" s="46">
        <v>0</v>
      </c>
      <c r="K8" s="46">
        <v>750000</v>
      </c>
      <c r="L8" s="46">
        <v>750000</v>
      </c>
      <c r="M8" s="46">
        <v>2100000</v>
      </c>
      <c r="N8" s="46">
        <v>0</v>
      </c>
      <c r="O8" s="46">
        <v>100000</v>
      </c>
      <c r="P8" s="34">
        <f>+(M8+N8+O8)/L8</f>
        <v>2.9333333333333331</v>
      </c>
      <c r="Q8" s="43">
        <v>46023</v>
      </c>
      <c r="R8" s="10" t="s">
        <v>27</v>
      </c>
      <c r="S8" s="10">
        <v>40</v>
      </c>
      <c r="T8" s="10">
        <v>100</v>
      </c>
      <c r="U8" s="46">
        <v>50000000</v>
      </c>
      <c r="V8" s="46"/>
      <c r="W8" s="46"/>
    </row>
    <row r="9" spans="2:23" s="4" customFormat="1" ht="11.5">
      <c r="B9" s="33" t="s">
        <v>227</v>
      </c>
      <c r="C9" s="37" t="s">
        <v>282</v>
      </c>
      <c r="D9" s="48" t="str">
        <f>'1. New investee companies'!B8</f>
        <v>ID6789</v>
      </c>
      <c r="E9" s="14" t="str">
        <f>'1. New investee companies'!C8</f>
        <v>Company E</v>
      </c>
      <c r="F9" s="8" t="s">
        <v>84</v>
      </c>
      <c r="G9" s="8" t="s">
        <v>6</v>
      </c>
      <c r="H9" s="25">
        <v>0.18</v>
      </c>
      <c r="I9" s="10" t="s">
        <v>3</v>
      </c>
      <c r="J9" s="46">
        <v>3000000</v>
      </c>
      <c r="K9" s="46">
        <v>0</v>
      </c>
      <c r="L9" s="46">
        <v>3000000</v>
      </c>
      <c r="M9" s="46">
        <v>0</v>
      </c>
      <c r="N9" s="46">
        <v>3400000</v>
      </c>
      <c r="O9" s="46"/>
      <c r="P9" s="34">
        <f t="shared" ref="P9:P14" si="3">+(M9+N9+O9)/L9</f>
        <v>1.1333333333333333</v>
      </c>
      <c r="Q9" s="10"/>
      <c r="R9" s="10"/>
      <c r="S9" s="10"/>
      <c r="T9" s="10"/>
      <c r="U9" s="46"/>
      <c r="V9" s="46"/>
      <c r="W9" s="46"/>
    </row>
    <row r="10" spans="2:23" s="4" customFormat="1" ht="11.5">
      <c r="B10" s="33" t="s">
        <v>228</v>
      </c>
      <c r="C10" s="37" t="s">
        <v>282</v>
      </c>
      <c r="D10" s="48" t="str">
        <f>'1. New investee companies'!B9</f>
        <v>ID2345</v>
      </c>
      <c r="E10" s="14" t="str">
        <f>'1. New investee companies'!C9</f>
        <v>Company F</v>
      </c>
      <c r="F10" s="8" t="s">
        <v>95</v>
      </c>
      <c r="G10" s="8" t="s">
        <v>6</v>
      </c>
      <c r="H10" s="25"/>
      <c r="I10" s="10" t="s">
        <v>14</v>
      </c>
      <c r="J10" s="46">
        <v>250000</v>
      </c>
      <c r="K10" s="46"/>
      <c r="L10" s="46">
        <v>250000</v>
      </c>
      <c r="M10" s="46">
        <v>0</v>
      </c>
      <c r="N10" s="46">
        <v>255000</v>
      </c>
      <c r="O10" s="46"/>
      <c r="P10" s="34">
        <f t="shared" si="3"/>
        <v>1.02</v>
      </c>
      <c r="Q10" s="10"/>
      <c r="R10" s="10"/>
      <c r="S10" s="10"/>
      <c r="T10" s="10"/>
      <c r="U10" s="46"/>
      <c r="V10" s="46"/>
      <c r="W10" s="46"/>
    </row>
    <row r="11" spans="2:23" s="4" customFormat="1" ht="11.5">
      <c r="B11" s="33" t="s">
        <v>229</v>
      </c>
      <c r="C11" s="37"/>
      <c r="D11" s="37"/>
      <c r="E11" s="8"/>
      <c r="F11" s="8"/>
      <c r="G11" s="8"/>
      <c r="H11" s="25"/>
      <c r="I11" s="10"/>
      <c r="J11" s="46"/>
      <c r="K11" s="46"/>
      <c r="L11" s="46"/>
      <c r="M11" s="46"/>
      <c r="N11" s="46"/>
      <c r="O11" s="46"/>
      <c r="P11" s="34" t="e">
        <f t="shared" si="3"/>
        <v>#DIV/0!</v>
      </c>
      <c r="Q11" s="10"/>
      <c r="R11" s="10"/>
      <c r="S11" s="10"/>
      <c r="T11" s="10"/>
      <c r="U11" s="46"/>
      <c r="V11" s="46"/>
      <c r="W11" s="46"/>
    </row>
    <row r="12" spans="2:23" s="4" customFormat="1" ht="15" customHeight="1">
      <c r="B12" s="33" t="s">
        <v>230</v>
      </c>
      <c r="C12" s="37"/>
      <c r="D12" s="37"/>
      <c r="E12" s="8"/>
      <c r="F12" s="8"/>
      <c r="G12" s="8"/>
      <c r="H12" s="25"/>
      <c r="I12" s="10"/>
      <c r="J12" s="46"/>
      <c r="K12" s="46"/>
      <c r="L12" s="46">
        <f t="shared" ref="L12:L14" si="4">J12+K12</f>
        <v>0</v>
      </c>
      <c r="M12" s="46"/>
      <c r="N12" s="46"/>
      <c r="O12" s="46"/>
      <c r="P12" s="34" t="e">
        <f t="shared" si="3"/>
        <v>#DIV/0!</v>
      </c>
      <c r="Q12" s="10"/>
      <c r="R12" s="10"/>
      <c r="S12" s="10"/>
      <c r="T12" s="10"/>
      <c r="U12" s="46"/>
      <c r="V12" s="46"/>
      <c r="W12" s="46"/>
    </row>
    <row r="13" spans="2:23" s="4" customFormat="1" ht="11.5">
      <c r="B13" s="33" t="s">
        <v>231</v>
      </c>
      <c r="C13" s="8"/>
      <c r="D13" s="8"/>
      <c r="E13" s="8"/>
      <c r="F13" s="8"/>
      <c r="G13" s="8"/>
      <c r="H13" s="25"/>
      <c r="I13" s="10"/>
      <c r="J13" s="46"/>
      <c r="K13" s="46"/>
      <c r="L13" s="46">
        <f t="shared" si="4"/>
        <v>0</v>
      </c>
      <c r="M13" s="46"/>
      <c r="N13" s="46"/>
      <c r="O13" s="46"/>
      <c r="P13" s="34" t="e">
        <f t="shared" si="3"/>
        <v>#DIV/0!</v>
      </c>
      <c r="Q13" s="10"/>
      <c r="R13" s="10"/>
      <c r="S13" s="10"/>
      <c r="T13" s="10"/>
      <c r="U13" s="46"/>
      <c r="V13" s="46"/>
      <c r="W13" s="46"/>
    </row>
    <row r="14" spans="2:23" s="4" customFormat="1" ht="11.5">
      <c r="B14" s="33" t="s">
        <v>232</v>
      </c>
      <c r="C14" s="8"/>
      <c r="D14" s="8"/>
      <c r="E14" s="8"/>
      <c r="F14" s="8"/>
      <c r="G14" s="8"/>
      <c r="H14" s="25"/>
      <c r="I14" s="10"/>
      <c r="J14" s="46"/>
      <c r="K14" s="46"/>
      <c r="L14" s="46">
        <f t="shared" si="4"/>
        <v>0</v>
      </c>
      <c r="M14" s="46"/>
      <c r="N14" s="46"/>
      <c r="O14" s="46"/>
      <c r="P14" s="34" t="e">
        <f t="shared" si="3"/>
        <v>#DIV/0!</v>
      </c>
      <c r="Q14" s="10"/>
      <c r="R14" s="10"/>
      <c r="S14" s="10"/>
      <c r="T14" s="10"/>
      <c r="U14" s="46"/>
      <c r="V14" s="46"/>
      <c r="W14" s="46"/>
    </row>
    <row r="15" spans="2:23" s="4" customFormat="1" ht="18.75" customHeight="1">
      <c r="B15" s="33" t="s">
        <v>246</v>
      </c>
      <c r="C15" s="6"/>
      <c r="D15" s="6"/>
      <c r="E15" s="6"/>
      <c r="F15" s="6"/>
      <c r="G15" s="6"/>
      <c r="H15" s="6"/>
      <c r="I15" s="6"/>
      <c r="J15" s="47">
        <f t="shared" ref="J15:O15" si="5">SUM(J4:J14)</f>
        <v>7850000</v>
      </c>
      <c r="K15" s="47">
        <f t="shared" si="5"/>
        <v>2050000</v>
      </c>
      <c r="L15" s="47">
        <f t="shared" si="5"/>
        <v>9900000</v>
      </c>
      <c r="M15" s="47">
        <f t="shared" si="5"/>
        <v>3400000</v>
      </c>
      <c r="N15" s="47">
        <f t="shared" si="5"/>
        <v>7905000</v>
      </c>
      <c r="O15" s="47">
        <f t="shared" si="5"/>
        <v>100000</v>
      </c>
      <c r="P15" s="35">
        <f t="shared" ref="P15" si="6">+(M15+N15)/L15</f>
        <v>1.141919191919192</v>
      </c>
      <c r="Q15" s="7"/>
      <c r="R15" s="7"/>
      <c r="S15" s="7"/>
      <c r="T15" s="7"/>
      <c r="U15" s="7"/>
      <c r="V15" s="7"/>
      <c r="W15" s="7"/>
    </row>
    <row r="16" spans="2:23">
      <c r="B16" s="23"/>
      <c r="C16" s="23"/>
      <c r="D16" s="4"/>
      <c r="E16" s="4"/>
      <c r="F16" s="4"/>
      <c r="G16" s="4"/>
      <c r="H16" s="4"/>
      <c r="I16" s="4"/>
      <c r="J16" s="4"/>
      <c r="K16" s="4"/>
      <c r="L16" s="12"/>
      <c r="M16" s="12"/>
      <c r="N16" s="4"/>
      <c r="O16" s="4"/>
      <c r="P16" s="24"/>
    </row>
    <row r="17" spans="16:16">
      <c r="P17" s="3"/>
    </row>
    <row r="18" spans="16:16">
      <c r="P18" s="3"/>
    </row>
  </sheetData>
  <dataValidations count="1">
    <dataValidation type="list" allowBlank="1" showInputMessage="1" showErrorMessage="1" sqref="F4:F14" xr:uid="{00000000-0002-0000-0300-000001000000}">
      <formula1>COUNTRY</formula1>
    </dataValidation>
  </dataValidations>
  <pageMargins left="0.70866141732283472" right="0.70866141732283472" top="0.74803149606299213" bottom="0.74803149606299213" header="0.31496062992125984" footer="0.31496062992125984"/>
  <pageSetup paperSize="8" scale="89" fitToHeight="0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2000000}">
          <x14:formula1>
            <xm:f>Dropdowns!$D$2:$D$276</xm:f>
          </x14:formula1>
          <xm:sqref>G4:G14</xm:sqref>
        </x14:dataValidation>
        <x14:dataValidation type="list" allowBlank="1" showInputMessage="1" showErrorMessage="1" xr:uid="{F9C6D613-0912-4815-9377-0BF9C137B194}">
          <x14:formula1>
            <xm:f>Dropdowns!$C$2:$C$4</xm:f>
          </x14:formula1>
          <xm:sqref>C4:C14</xm:sqref>
        </x14:dataValidation>
        <x14:dataValidation type="list" allowBlank="1" showInputMessage="1" showErrorMessage="1" xr:uid="{00000000-0002-0000-0300-000000000000}">
          <x14:formula1>
            <xm:f>Dropdowns!$H$2:$H$6</xm:f>
          </x14:formula1>
          <xm:sqref>I4:I14</xm:sqref>
        </x14:dataValidation>
        <x14:dataValidation type="list" allowBlank="1" showInputMessage="1" showErrorMessage="1" xr:uid="{319D14E6-D456-42A1-BCF0-D15B639BC957}">
          <x14:formula1>
            <xm:f>Dropdowns!$J$2:$J$10</xm:f>
          </x14:formula1>
          <xm:sqref>R4:R14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2377F-FDE4-40F9-AD2C-6C46293617EC}">
  <dimension ref="B1:N276"/>
  <sheetViews>
    <sheetView topLeftCell="D1" zoomScale="80" zoomScaleNormal="80" workbookViewId="0">
      <selection activeCell="H2" sqref="H2"/>
    </sheetView>
  </sheetViews>
  <sheetFormatPr defaultRowHeight="14.5"/>
  <cols>
    <col min="2" max="11" width="20.6328125" customWidth="1"/>
    <col min="12" max="12" width="66.08984375" customWidth="1"/>
  </cols>
  <sheetData>
    <row r="1" spans="2:14" ht="29">
      <c r="B1" s="54" t="s">
        <v>367</v>
      </c>
      <c r="C1" s="54" t="s">
        <v>366</v>
      </c>
      <c r="D1" s="55" t="s">
        <v>0</v>
      </c>
      <c r="E1" s="55" t="s">
        <v>364</v>
      </c>
      <c r="F1" s="55" t="s">
        <v>365</v>
      </c>
      <c r="G1" s="55" t="s">
        <v>368</v>
      </c>
      <c r="H1" s="55" t="s">
        <v>378</v>
      </c>
      <c r="I1" s="55" t="s">
        <v>369</v>
      </c>
      <c r="J1" s="55" t="s">
        <v>370</v>
      </c>
      <c r="K1" s="55" t="s">
        <v>371</v>
      </c>
      <c r="M1" s="52"/>
      <c r="N1" s="52"/>
    </row>
    <row r="2" spans="2:14">
      <c r="B2" t="s">
        <v>252</v>
      </c>
      <c r="C2" t="s">
        <v>282</v>
      </c>
      <c r="D2" t="s">
        <v>2</v>
      </c>
      <c r="E2" t="s">
        <v>269</v>
      </c>
      <c r="F2" t="s">
        <v>274</v>
      </c>
      <c r="G2" s="39" t="s">
        <v>311</v>
      </c>
      <c r="H2" t="s">
        <v>3</v>
      </c>
      <c r="I2" t="s">
        <v>5</v>
      </c>
      <c r="J2" t="s">
        <v>4</v>
      </c>
      <c r="K2" t="s">
        <v>266</v>
      </c>
    </row>
    <row r="3" spans="2:14">
      <c r="B3" t="s">
        <v>253</v>
      </c>
      <c r="C3" t="s">
        <v>283</v>
      </c>
      <c r="D3" t="s">
        <v>6</v>
      </c>
      <c r="E3" t="s">
        <v>270</v>
      </c>
      <c r="F3" t="s">
        <v>275</v>
      </c>
      <c r="G3" s="39" t="s">
        <v>312</v>
      </c>
      <c r="H3" t="s">
        <v>14</v>
      </c>
      <c r="I3" t="s">
        <v>8</v>
      </c>
      <c r="J3" t="s">
        <v>7</v>
      </c>
      <c r="K3" t="s">
        <v>267</v>
      </c>
    </row>
    <row r="4" spans="2:14">
      <c r="B4" t="s">
        <v>254</v>
      </c>
      <c r="C4" t="s">
        <v>284</v>
      </c>
      <c r="D4" t="s">
        <v>9</v>
      </c>
      <c r="G4" s="39" t="s">
        <v>313</v>
      </c>
      <c r="H4" t="s">
        <v>10</v>
      </c>
      <c r="I4" t="s">
        <v>12</v>
      </c>
      <c r="J4" t="s">
        <v>11</v>
      </c>
      <c r="K4" t="s">
        <v>268</v>
      </c>
    </row>
    <row r="5" spans="2:14">
      <c r="B5" t="s">
        <v>255</v>
      </c>
      <c r="D5" t="s">
        <v>13</v>
      </c>
      <c r="G5" s="39" t="s">
        <v>314</v>
      </c>
      <c r="H5" t="s">
        <v>348</v>
      </c>
      <c r="I5" t="s">
        <v>16</v>
      </c>
      <c r="J5" t="s">
        <v>15</v>
      </c>
      <c r="K5" t="s">
        <v>265</v>
      </c>
    </row>
    <row r="6" spans="2:14">
      <c r="B6" t="s">
        <v>256</v>
      </c>
      <c r="D6" t="s">
        <v>17</v>
      </c>
      <c r="G6" s="39" t="s">
        <v>315</v>
      </c>
      <c r="H6" t="s">
        <v>26</v>
      </c>
      <c r="I6" t="s">
        <v>19</v>
      </c>
      <c r="J6" t="s">
        <v>18</v>
      </c>
    </row>
    <row r="7" spans="2:14">
      <c r="B7" t="s">
        <v>257</v>
      </c>
      <c r="D7" t="s">
        <v>6</v>
      </c>
      <c r="G7" s="39" t="s">
        <v>209</v>
      </c>
      <c r="I7" t="s">
        <v>21</v>
      </c>
      <c r="J7" t="s">
        <v>20</v>
      </c>
    </row>
    <row r="8" spans="2:14">
      <c r="B8" t="s">
        <v>258</v>
      </c>
      <c r="D8" t="s">
        <v>22</v>
      </c>
      <c r="G8" s="39" t="s">
        <v>316</v>
      </c>
      <c r="I8" t="s">
        <v>24</v>
      </c>
      <c r="J8" t="s">
        <v>23</v>
      </c>
    </row>
    <row r="9" spans="2:14">
      <c r="B9" t="s">
        <v>259</v>
      </c>
      <c r="D9" t="s">
        <v>25</v>
      </c>
      <c r="G9" s="39" t="s">
        <v>317</v>
      </c>
      <c r="I9" t="s">
        <v>28</v>
      </c>
      <c r="J9" t="s">
        <v>27</v>
      </c>
    </row>
    <row r="10" spans="2:14">
      <c r="B10" t="s">
        <v>260</v>
      </c>
      <c r="D10" t="s">
        <v>25</v>
      </c>
      <c r="G10" s="39" t="s">
        <v>318</v>
      </c>
      <c r="I10" t="s">
        <v>30</v>
      </c>
      <c r="J10" t="s">
        <v>29</v>
      </c>
    </row>
    <row r="11" spans="2:14">
      <c r="B11" t="s">
        <v>336</v>
      </c>
      <c r="D11" t="s">
        <v>31</v>
      </c>
      <c r="G11" s="39" t="s">
        <v>319</v>
      </c>
      <c r="I11" t="s">
        <v>32</v>
      </c>
    </row>
    <row r="12" spans="2:14">
      <c r="B12" t="s">
        <v>261</v>
      </c>
      <c r="D12" t="s">
        <v>33</v>
      </c>
      <c r="G12" s="39" t="s">
        <v>320</v>
      </c>
    </row>
    <row r="13" spans="2:14">
      <c r="B13" t="s">
        <v>262</v>
      </c>
      <c r="D13" t="s">
        <v>34</v>
      </c>
      <c r="G13" s="39" t="s">
        <v>321</v>
      </c>
    </row>
    <row r="14" spans="2:14">
      <c r="B14" t="s">
        <v>263</v>
      </c>
      <c r="D14" t="s">
        <v>35</v>
      </c>
      <c r="G14" s="39" t="s">
        <v>322</v>
      </c>
    </row>
    <row r="15" spans="2:14">
      <c r="B15" t="s">
        <v>264</v>
      </c>
      <c r="D15" t="s">
        <v>6</v>
      </c>
      <c r="G15" s="39" t="s">
        <v>323</v>
      </c>
    </row>
    <row r="16" spans="2:14">
      <c r="D16" t="s">
        <v>36</v>
      </c>
      <c r="G16" s="39" t="s">
        <v>324</v>
      </c>
    </row>
    <row r="17" spans="2:7">
      <c r="D17" t="s">
        <v>37</v>
      </c>
      <c r="G17" s="39" t="s">
        <v>325</v>
      </c>
    </row>
    <row r="18" spans="2:7">
      <c r="D18" t="s">
        <v>38</v>
      </c>
      <c r="G18" s="39" t="s">
        <v>326</v>
      </c>
    </row>
    <row r="19" spans="2:7">
      <c r="D19" t="s">
        <v>39</v>
      </c>
      <c r="G19" s="39" t="s">
        <v>327</v>
      </c>
    </row>
    <row r="20" spans="2:7">
      <c r="D20" t="s">
        <v>40</v>
      </c>
      <c r="G20" s="39" t="s">
        <v>328</v>
      </c>
    </row>
    <row r="21" spans="2:7">
      <c r="D21" t="s">
        <v>41</v>
      </c>
      <c r="G21" s="39" t="s">
        <v>329</v>
      </c>
    </row>
    <row r="22" spans="2:7">
      <c r="D22" t="s">
        <v>6</v>
      </c>
      <c r="G22" s="39" t="s">
        <v>330</v>
      </c>
    </row>
    <row r="23" spans="2:7">
      <c r="D23" t="s">
        <v>42</v>
      </c>
      <c r="G23" s="39" t="s">
        <v>331</v>
      </c>
    </row>
    <row r="24" spans="2:7">
      <c r="D24" t="s">
        <v>43</v>
      </c>
      <c r="G24" s="39" t="s">
        <v>332</v>
      </c>
    </row>
    <row r="25" spans="2:7">
      <c r="D25" t="s">
        <v>44</v>
      </c>
      <c r="G25" s="39" t="s">
        <v>333</v>
      </c>
    </row>
    <row r="26" spans="2:7">
      <c r="D26" t="s">
        <v>45</v>
      </c>
      <c r="G26" s="39" t="s">
        <v>334</v>
      </c>
    </row>
    <row r="27" spans="2:7">
      <c r="D27" t="s">
        <v>46</v>
      </c>
      <c r="G27" s="39" t="s">
        <v>335</v>
      </c>
    </row>
    <row r="28" spans="2:7">
      <c r="B28" s="39"/>
      <c r="D28" t="s">
        <v>47</v>
      </c>
    </row>
    <row r="29" spans="2:7">
      <c r="D29" t="s">
        <v>48</v>
      </c>
    </row>
    <row r="30" spans="2:7">
      <c r="D30" t="s">
        <v>17</v>
      </c>
    </row>
    <row r="31" spans="2:7">
      <c r="D31" t="s">
        <v>49</v>
      </c>
    </row>
    <row r="32" spans="2:7">
      <c r="D32" t="s">
        <v>50</v>
      </c>
    </row>
    <row r="33" spans="2:4">
      <c r="B33" s="39"/>
      <c r="D33" t="s">
        <v>51</v>
      </c>
    </row>
    <row r="34" spans="2:4">
      <c r="B34" s="39"/>
      <c r="D34" t="s">
        <v>52</v>
      </c>
    </row>
    <row r="35" spans="2:4">
      <c r="D35" t="s">
        <v>17</v>
      </c>
    </row>
    <row r="36" spans="2:4">
      <c r="D36" t="s">
        <v>53</v>
      </c>
    </row>
    <row r="37" spans="2:4">
      <c r="D37" t="s">
        <v>54</v>
      </c>
    </row>
    <row r="38" spans="2:4">
      <c r="D38" t="s">
        <v>43</v>
      </c>
    </row>
    <row r="39" spans="2:4">
      <c r="D39" t="s">
        <v>55</v>
      </c>
    </row>
    <row r="40" spans="2:4">
      <c r="D40" t="s">
        <v>56</v>
      </c>
    </row>
    <row r="41" spans="2:4">
      <c r="D41" t="s">
        <v>57</v>
      </c>
    </row>
    <row r="42" spans="2:4">
      <c r="D42" t="s">
        <v>58</v>
      </c>
    </row>
    <row r="43" spans="2:4">
      <c r="D43" t="s">
        <v>59</v>
      </c>
    </row>
    <row r="44" spans="2:4">
      <c r="D44" t="s">
        <v>60</v>
      </c>
    </row>
    <row r="45" spans="2:4">
      <c r="D45" t="s">
        <v>58</v>
      </c>
    </row>
    <row r="46" spans="2:4">
      <c r="D46" t="s">
        <v>58</v>
      </c>
    </row>
    <row r="47" spans="2:4">
      <c r="D47" t="s">
        <v>62</v>
      </c>
    </row>
    <row r="48" spans="2:4">
      <c r="D48" t="s">
        <v>63</v>
      </c>
    </row>
    <row r="49" spans="4:4">
      <c r="D49" t="s">
        <v>64</v>
      </c>
    </row>
    <row r="50" spans="4:4">
      <c r="D50" t="s">
        <v>35</v>
      </c>
    </row>
    <row r="51" spans="4:4">
      <c r="D51" t="s">
        <v>35</v>
      </c>
    </row>
    <row r="52" spans="4:4">
      <c r="D52" t="s">
        <v>65</v>
      </c>
    </row>
    <row r="53" spans="4:4">
      <c r="D53" t="s">
        <v>66</v>
      </c>
    </row>
    <row r="54" spans="4:4">
      <c r="D54" t="s">
        <v>67</v>
      </c>
    </row>
    <row r="55" spans="4:4">
      <c r="D55" t="s">
        <v>68</v>
      </c>
    </row>
    <row r="56" spans="4:4">
      <c r="D56" t="s">
        <v>58</v>
      </c>
    </row>
    <row r="57" spans="4:4">
      <c r="D57" t="s">
        <v>69</v>
      </c>
    </row>
    <row r="58" spans="4:4">
      <c r="D58" t="s">
        <v>70</v>
      </c>
    </row>
    <row r="59" spans="4:4">
      <c r="D59" t="s">
        <v>43</v>
      </c>
    </row>
    <row r="60" spans="4:4">
      <c r="D60" t="s">
        <v>71</v>
      </c>
    </row>
    <row r="61" spans="4:4">
      <c r="D61" t="s">
        <v>72</v>
      </c>
    </row>
    <row r="62" spans="4:4">
      <c r="D62" t="s">
        <v>73</v>
      </c>
    </row>
    <row r="63" spans="4:4">
      <c r="D63" t="s">
        <v>74</v>
      </c>
    </row>
    <row r="64" spans="4:4">
      <c r="D64" t="s">
        <v>6</v>
      </c>
    </row>
    <row r="65" spans="4:4">
      <c r="D65" t="s">
        <v>75</v>
      </c>
    </row>
    <row r="66" spans="4:4">
      <c r="D66" t="s">
        <v>76</v>
      </c>
    </row>
    <row r="67" spans="4:4">
      <c r="D67" t="s">
        <v>77</v>
      </c>
    </row>
    <row r="68" spans="4:4">
      <c r="D68" t="s">
        <v>25</v>
      </c>
    </row>
    <row r="69" spans="4:4">
      <c r="D69" t="s">
        <v>78</v>
      </c>
    </row>
    <row r="70" spans="4:4">
      <c r="D70" t="s">
        <v>17</v>
      </c>
    </row>
    <row r="71" spans="4:4">
      <c r="D71" t="s">
        <v>79</v>
      </c>
    </row>
    <row r="72" spans="4:4">
      <c r="D72" t="s">
        <v>80</v>
      </c>
    </row>
    <row r="73" spans="4:4">
      <c r="D73" t="s">
        <v>17</v>
      </c>
    </row>
    <row r="74" spans="4:4">
      <c r="D74" t="s">
        <v>58</v>
      </c>
    </row>
    <row r="75" spans="4:4">
      <c r="D75" t="s">
        <v>82</v>
      </c>
    </row>
    <row r="76" spans="4:4">
      <c r="D76" t="s">
        <v>6</v>
      </c>
    </row>
    <row r="77" spans="4:4">
      <c r="D77" t="s">
        <v>83</v>
      </c>
    </row>
    <row r="78" spans="4:4">
      <c r="D78" t="s">
        <v>6</v>
      </c>
    </row>
    <row r="79" spans="4:4">
      <c r="D79" t="s">
        <v>85</v>
      </c>
    </row>
    <row r="80" spans="4:4">
      <c r="D80" t="s">
        <v>76</v>
      </c>
    </row>
    <row r="81" spans="4:4">
      <c r="D81" t="s">
        <v>86</v>
      </c>
    </row>
    <row r="82" spans="4:4">
      <c r="D82" t="s">
        <v>6</v>
      </c>
    </row>
    <row r="83" spans="4:4">
      <c r="D83" t="s">
        <v>6</v>
      </c>
    </row>
    <row r="84" spans="4:4">
      <c r="D84" t="s">
        <v>6</v>
      </c>
    </row>
    <row r="85" spans="4:4">
      <c r="D85" t="s">
        <v>87</v>
      </c>
    </row>
    <row r="86" spans="4:4">
      <c r="D86" t="s">
        <v>6</v>
      </c>
    </row>
    <row r="87" spans="4:4">
      <c r="D87" t="s">
        <v>58</v>
      </c>
    </row>
    <row r="88" spans="4:4">
      <c r="D88" t="s">
        <v>88</v>
      </c>
    </row>
    <row r="89" spans="4:4">
      <c r="D89" t="s">
        <v>89</v>
      </c>
    </row>
    <row r="90" spans="4:4">
      <c r="D90" t="s">
        <v>6</v>
      </c>
    </row>
    <row r="91" spans="4:4">
      <c r="D91" t="s">
        <v>90</v>
      </c>
    </row>
    <row r="92" spans="4:4">
      <c r="D92" t="s">
        <v>91</v>
      </c>
    </row>
    <row r="93" spans="4:4">
      <c r="D93" t="s">
        <v>6</v>
      </c>
    </row>
    <row r="94" spans="4:4">
      <c r="D94" t="s">
        <v>76</v>
      </c>
    </row>
    <row r="95" spans="4:4">
      <c r="D95" t="s">
        <v>25</v>
      </c>
    </row>
    <row r="96" spans="4:4">
      <c r="D96" t="s">
        <v>6</v>
      </c>
    </row>
    <row r="97" spans="4:4">
      <c r="D97" t="s">
        <v>17</v>
      </c>
    </row>
    <row r="98" spans="4:4">
      <c r="D98" t="s">
        <v>92</v>
      </c>
    </row>
    <row r="99" spans="4:4">
      <c r="D99" t="s">
        <v>93</v>
      </c>
    </row>
    <row r="100" spans="4:4">
      <c r="D100" t="s">
        <v>94</v>
      </c>
    </row>
    <row r="101" spans="4:4">
      <c r="D101" t="s">
        <v>43</v>
      </c>
    </row>
    <row r="102" spans="4:4">
      <c r="D102" t="s">
        <v>96</v>
      </c>
    </row>
    <row r="103" spans="4:4">
      <c r="D103" t="s">
        <v>97</v>
      </c>
    </row>
    <row r="104" spans="4:4">
      <c r="D104" t="s">
        <v>17</v>
      </c>
    </row>
    <row r="105" spans="4:4">
      <c r="D105" t="s">
        <v>35</v>
      </c>
    </row>
    <row r="106" spans="4:4">
      <c r="D106" t="s">
        <v>6</v>
      </c>
    </row>
    <row r="107" spans="4:4">
      <c r="D107" t="s">
        <v>98</v>
      </c>
    </row>
    <row r="108" spans="4:4">
      <c r="D108" t="s">
        <v>99</v>
      </c>
    </row>
    <row r="109" spans="4:4">
      <c r="D109" t="s">
        <v>100</v>
      </c>
    </row>
    <row r="110" spans="4:4">
      <c r="D110" t="s">
        <v>101</v>
      </c>
    </row>
    <row r="111" spans="4:4">
      <c r="D111" t="s">
        <v>46</v>
      </c>
    </row>
    <row r="112" spans="4:4">
      <c r="D112" t="s">
        <v>102</v>
      </c>
    </row>
    <row r="113" spans="4:4">
      <c r="D113" t="s">
        <v>103</v>
      </c>
    </row>
    <row r="114" spans="4:4">
      <c r="D114" t="s">
        <v>104</v>
      </c>
    </row>
    <row r="115" spans="4:4">
      <c r="D115" t="s">
        <v>105</v>
      </c>
    </row>
    <row r="116" spans="4:4">
      <c r="D116" t="s">
        <v>6</v>
      </c>
    </row>
    <row r="117" spans="4:4">
      <c r="D117" t="s">
        <v>93</v>
      </c>
    </row>
    <row r="118" spans="4:4">
      <c r="D118" t="s">
        <v>106</v>
      </c>
    </row>
    <row r="119" spans="4:4">
      <c r="D119" t="s">
        <v>6</v>
      </c>
    </row>
    <row r="120" spans="4:4">
      <c r="D120" t="s">
        <v>107</v>
      </c>
    </row>
    <row r="121" spans="4:4">
      <c r="D121" t="s">
        <v>108</v>
      </c>
    </row>
    <row r="122" spans="4:4">
      <c r="D122" t="s">
        <v>93</v>
      </c>
    </row>
    <row r="123" spans="4:4">
      <c r="D123" t="s">
        <v>109</v>
      </c>
    </row>
    <row r="124" spans="4:4">
      <c r="D124" t="s">
        <v>110</v>
      </c>
    </row>
    <row r="125" spans="4:4">
      <c r="D125" t="s">
        <v>111</v>
      </c>
    </row>
    <row r="126" spans="4:4">
      <c r="D126" t="s">
        <v>35</v>
      </c>
    </row>
    <row r="127" spans="4:4">
      <c r="D127" t="s">
        <v>112</v>
      </c>
    </row>
    <row r="128" spans="4:4">
      <c r="D128" t="s">
        <v>113</v>
      </c>
    </row>
    <row r="129" spans="4:4">
      <c r="D129" t="s">
        <v>114</v>
      </c>
    </row>
    <row r="130" spans="4:4">
      <c r="D130" t="s">
        <v>115</v>
      </c>
    </row>
    <row r="131" spans="4:4">
      <c r="D131" t="s">
        <v>116</v>
      </c>
    </row>
    <row r="132" spans="4:4">
      <c r="D132" t="s">
        <v>6</v>
      </c>
    </row>
    <row r="133" spans="4:4">
      <c r="D133" t="s">
        <v>117</v>
      </c>
    </row>
    <row r="134" spans="4:4">
      <c r="D134" t="s">
        <v>118</v>
      </c>
    </row>
    <row r="135" spans="4:4">
      <c r="D135" t="s">
        <v>119</v>
      </c>
    </row>
    <row r="136" spans="4:4">
      <c r="D136" t="s">
        <v>120</v>
      </c>
    </row>
    <row r="137" spans="4:4">
      <c r="D137" t="s">
        <v>121</v>
      </c>
    </row>
    <row r="138" spans="4:4">
      <c r="D138" t="s">
        <v>122</v>
      </c>
    </row>
    <row r="139" spans="4:4">
      <c r="D139" t="s">
        <v>6</v>
      </c>
    </row>
    <row r="140" spans="4:4">
      <c r="D140" t="s">
        <v>6</v>
      </c>
    </row>
    <row r="141" spans="4:4">
      <c r="D141" t="s">
        <v>123</v>
      </c>
    </row>
    <row r="142" spans="4:4">
      <c r="D142" t="s">
        <v>124</v>
      </c>
    </row>
    <row r="143" spans="4:4">
      <c r="D143" t="s">
        <v>125</v>
      </c>
    </row>
    <row r="144" spans="4:4">
      <c r="D144" t="s">
        <v>126</v>
      </c>
    </row>
    <row r="145" spans="4:4">
      <c r="D145" t="s">
        <v>127</v>
      </c>
    </row>
    <row r="146" spans="4:4">
      <c r="D146" t="s">
        <v>128</v>
      </c>
    </row>
    <row r="147" spans="4:4">
      <c r="D147" t="s">
        <v>43</v>
      </c>
    </row>
    <row r="148" spans="4:4">
      <c r="D148" t="s">
        <v>6</v>
      </c>
    </row>
    <row r="149" spans="4:4">
      <c r="D149" t="s">
        <v>17</v>
      </c>
    </row>
    <row r="150" spans="4:4">
      <c r="D150" t="s">
        <v>6</v>
      </c>
    </row>
    <row r="151" spans="4:4">
      <c r="D151" t="s">
        <v>129</v>
      </c>
    </row>
    <row r="152" spans="4:4">
      <c r="D152" t="s">
        <v>130</v>
      </c>
    </row>
    <row r="153" spans="4:4">
      <c r="D153" t="s">
        <v>6</v>
      </c>
    </row>
    <row r="154" spans="4:4">
      <c r="D154" t="s">
        <v>131</v>
      </c>
    </row>
    <row r="155" spans="4:4">
      <c r="D155" t="s">
        <v>132</v>
      </c>
    </row>
    <row r="156" spans="4:4">
      <c r="D156" t="s">
        <v>133</v>
      </c>
    </row>
    <row r="157" spans="4:4">
      <c r="D157" t="s">
        <v>17</v>
      </c>
    </row>
    <row r="158" spans="4:4">
      <c r="D158" t="s">
        <v>134</v>
      </c>
    </row>
    <row r="159" spans="4:4">
      <c r="D159" t="s">
        <v>6</v>
      </c>
    </row>
    <row r="160" spans="4:4">
      <c r="D160" t="s">
        <v>135</v>
      </c>
    </row>
    <row r="161" spans="4:4">
      <c r="D161" t="s">
        <v>6</v>
      </c>
    </row>
    <row r="162" spans="4:4">
      <c r="D162" t="s">
        <v>25</v>
      </c>
    </row>
    <row r="163" spans="4:4">
      <c r="D163" t="s">
        <v>136</v>
      </c>
    </row>
    <row r="164" spans="4:4">
      <c r="D164" t="s">
        <v>137</v>
      </c>
    </row>
    <row r="165" spans="4:4">
      <c r="D165" t="s">
        <v>138</v>
      </c>
    </row>
    <row r="166" spans="4:4">
      <c r="D166" t="s">
        <v>139</v>
      </c>
    </row>
    <row r="167" spans="4:4">
      <c r="D167" t="s">
        <v>119</v>
      </c>
    </row>
    <row r="168" spans="4:4">
      <c r="D168" t="s">
        <v>35</v>
      </c>
    </row>
    <row r="169" spans="4:4">
      <c r="D169" t="s">
        <v>140</v>
      </c>
    </row>
    <row r="170" spans="4:4">
      <c r="D170" t="s">
        <v>6</v>
      </c>
    </row>
    <row r="171" spans="4:4">
      <c r="D171" t="s">
        <v>87</v>
      </c>
    </row>
    <row r="172" spans="4:4">
      <c r="D172" t="s">
        <v>69</v>
      </c>
    </row>
    <row r="173" spans="4:4">
      <c r="D173" t="s">
        <v>142</v>
      </c>
    </row>
    <row r="174" spans="4:4">
      <c r="D174" t="s">
        <v>43</v>
      </c>
    </row>
    <row r="175" spans="4:4">
      <c r="D175" t="s">
        <v>143</v>
      </c>
    </row>
    <row r="176" spans="4:4">
      <c r="D176" t="s">
        <v>69</v>
      </c>
    </row>
    <row r="177" spans="4:4">
      <c r="D177" t="s">
        <v>35</v>
      </c>
    </row>
    <row r="178" spans="4:4">
      <c r="D178" t="s">
        <v>17</v>
      </c>
    </row>
    <row r="179" spans="4:4">
      <c r="D179" t="s">
        <v>51</v>
      </c>
    </row>
    <row r="180" spans="4:4">
      <c r="D180" t="s">
        <v>144</v>
      </c>
    </row>
    <row r="181" spans="4:4">
      <c r="D181" t="s">
        <v>145</v>
      </c>
    </row>
    <row r="182" spans="4:4">
      <c r="D182" t="s">
        <v>17</v>
      </c>
    </row>
    <row r="183" spans="4:4">
      <c r="D183" t="s">
        <v>146</v>
      </c>
    </row>
    <row r="184" spans="4:4">
      <c r="D184" t="s">
        <v>17</v>
      </c>
    </row>
    <row r="185" spans="4:4">
      <c r="D185" t="s">
        <v>147</v>
      </c>
    </row>
    <row r="186" spans="4:4">
      <c r="D186" t="s">
        <v>148</v>
      </c>
    </row>
    <row r="187" spans="4:4">
      <c r="D187" t="s">
        <v>149</v>
      </c>
    </row>
    <row r="188" spans="4:4">
      <c r="D188" t="s">
        <v>150</v>
      </c>
    </row>
    <row r="189" spans="4:4">
      <c r="D189" t="s">
        <v>69</v>
      </c>
    </row>
    <row r="190" spans="4:4">
      <c r="D190" t="s">
        <v>151</v>
      </c>
    </row>
    <row r="191" spans="4:4">
      <c r="D191" t="s">
        <v>6</v>
      </c>
    </row>
    <row r="192" spans="4:4">
      <c r="D192" t="s">
        <v>17</v>
      </c>
    </row>
    <row r="193" spans="4:4">
      <c r="D193" t="s">
        <v>152</v>
      </c>
    </row>
    <row r="194" spans="4:4">
      <c r="D194" t="s">
        <v>6</v>
      </c>
    </row>
    <row r="195" spans="4:4">
      <c r="D195" t="s">
        <v>153</v>
      </c>
    </row>
    <row r="196" spans="4:4">
      <c r="D196" t="s">
        <v>154</v>
      </c>
    </row>
    <row r="197" spans="4:4">
      <c r="D197" t="s">
        <v>155</v>
      </c>
    </row>
    <row r="198" spans="4:4">
      <c r="D198" t="s">
        <v>6</v>
      </c>
    </row>
    <row r="199" spans="4:4">
      <c r="D199" t="s">
        <v>156</v>
      </c>
    </row>
    <row r="200" spans="4:4">
      <c r="D200" t="s">
        <v>25</v>
      </c>
    </row>
    <row r="201" spans="4:4">
      <c r="D201" t="s">
        <v>25</v>
      </c>
    </row>
    <row r="202" spans="4:4">
      <c r="D202" t="s">
        <v>6</v>
      </c>
    </row>
    <row r="203" spans="4:4">
      <c r="D203" t="s">
        <v>6</v>
      </c>
    </row>
    <row r="204" spans="4:4">
      <c r="D204" t="s">
        <v>25</v>
      </c>
    </row>
    <row r="205" spans="4:4">
      <c r="D205" t="s">
        <v>157</v>
      </c>
    </row>
    <row r="206" spans="4:4">
      <c r="D206" t="s">
        <v>6</v>
      </c>
    </row>
    <row r="207" spans="4:4">
      <c r="D207" t="s">
        <v>158</v>
      </c>
    </row>
    <row r="208" spans="4:4">
      <c r="D208" t="s">
        <v>159</v>
      </c>
    </row>
    <row r="209" spans="4:4">
      <c r="D209" t="s">
        <v>43</v>
      </c>
    </row>
    <row r="210" spans="4:4">
      <c r="D210" t="s">
        <v>160</v>
      </c>
    </row>
    <row r="211" spans="4:4">
      <c r="D211" t="s">
        <v>161</v>
      </c>
    </row>
    <row r="212" spans="4:4">
      <c r="D212" t="s">
        <v>162</v>
      </c>
    </row>
    <row r="213" spans="4:4">
      <c r="D213" t="s">
        <v>163</v>
      </c>
    </row>
    <row r="214" spans="4:4">
      <c r="D214" t="s">
        <v>74</v>
      </c>
    </row>
    <row r="215" spans="4:4">
      <c r="D215" t="s">
        <v>164</v>
      </c>
    </row>
    <row r="216" spans="4:4">
      <c r="D216" t="s">
        <v>6</v>
      </c>
    </row>
    <row r="217" spans="4:4">
      <c r="D217" t="s">
        <v>6</v>
      </c>
    </row>
    <row r="218" spans="4:4">
      <c r="D218" t="s">
        <v>165</v>
      </c>
    </row>
    <row r="219" spans="4:4">
      <c r="D219" t="s">
        <v>166</v>
      </c>
    </row>
    <row r="220" spans="4:4">
      <c r="D220" t="s">
        <v>119</v>
      </c>
    </row>
    <row r="221" spans="4:4">
      <c r="D221" t="s">
        <v>167</v>
      </c>
    </row>
    <row r="222" spans="4:4">
      <c r="D222" t="s">
        <v>6</v>
      </c>
    </row>
    <row r="223" spans="4:4">
      <c r="D223" t="s">
        <v>168</v>
      </c>
    </row>
    <row r="224" spans="4:4">
      <c r="D224" t="s">
        <v>169</v>
      </c>
    </row>
    <row r="225" spans="4:4">
      <c r="D225" t="s">
        <v>170</v>
      </c>
    </row>
    <row r="226" spans="4:4">
      <c r="D226" t="s">
        <v>51</v>
      </c>
    </row>
    <row r="227" spans="4:4">
      <c r="D227" t="s">
        <v>171</v>
      </c>
    </row>
    <row r="228" spans="4:4">
      <c r="D228" t="s">
        <v>172</v>
      </c>
    </row>
    <row r="229" spans="4:4">
      <c r="D229" t="s">
        <v>173</v>
      </c>
    </row>
    <row r="230" spans="4:4">
      <c r="D230" t="s">
        <v>122</v>
      </c>
    </row>
    <row r="231" spans="4:4">
      <c r="D231" t="s">
        <v>174</v>
      </c>
    </row>
    <row r="232" spans="4:4">
      <c r="D232" t="s">
        <v>175</v>
      </c>
    </row>
    <row r="233" spans="4:4">
      <c r="D233" t="s">
        <v>176</v>
      </c>
    </row>
    <row r="234" spans="4:4">
      <c r="D234" t="s">
        <v>178</v>
      </c>
    </row>
    <row r="235" spans="4:4">
      <c r="D235" t="s">
        <v>179</v>
      </c>
    </row>
    <row r="236" spans="4:4">
      <c r="D236" t="s">
        <v>180</v>
      </c>
    </row>
    <row r="237" spans="4:4">
      <c r="D237" t="s">
        <v>17</v>
      </c>
    </row>
    <row r="238" spans="4:4">
      <c r="D238" t="s">
        <v>43</v>
      </c>
    </row>
    <row r="239" spans="4:4">
      <c r="D239" t="s">
        <v>69</v>
      </c>
    </row>
    <row r="240" spans="4:4">
      <c r="D240" t="s">
        <v>181</v>
      </c>
    </row>
    <row r="241" spans="4:4">
      <c r="D241" t="s">
        <v>182</v>
      </c>
    </row>
    <row r="242" spans="4:4">
      <c r="D242" t="s">
        <v>183</v>
      </c>
    </row>
    <row r="243" spans="4:4">
      <c r="D243" t="s">
        <v>184</v>
      </c>
    </row>
    <row r="244" spans="4:4">
      <c r="D244" t="s">
        <v>185</v>
      </c>
    </row>
    <row r="245" spans="4:4">
      <c r="D245" t="s">
        <v>17</v>
      </c>
    </row>
    <row r="246" spans="4:4">
      <c r="D246" t="s">
        <v>35</v>
      </c>
    </row>
    <row r="247" spans="4:4">
      <c r="D247" t="s">
        <v>186</v>
      </c>
    </row>
    <row r="248" spans="4:4">
      <c r="D248" t="s">
        <v>187</v>
      </c>
    </row>
    <row r="249" spans="4:4">
      <c r="D249" t="s">
        <v>188</v>
      </c>
    </row>
    <row r="250" spans="4:4">
      <c r="D250" t="s">
        <v>93</v>
      </c>
    </row>
    <row r="251" spans="4:4">
      <c r="D251" t="s">
        <v>17</v>
      </c>
    </row>
    <row r="252" spans="4:4">
      <c r="D252" t="s">
        <v>17</v>
      </c>
    </row>
    <row r="253" spans="4:4">
      <c r="D253" t="s">
        <v>189</v>
      </c>
    </row>
    <row r="254" spans="4:4">
      <c r="D254" t="s">
        <v>190</v>
      </c>
    </row>
    <row r="255" spans="4:4">
      <c r="D255" t="s">
        <v>191</v>
      </c>
    </row>
    <row r="256" spans="4:4">
      <c r="D256" t="s">
        <v>192</v>
      </c>
    </row>
    <row r="257" spans="4:4">
      <c r="D257" t="s">
        <v>193</v>
      </c>
    </row>
    <row r="258" spans="4:4">
      <c r="D258" t="s">
        <v>194</v>
      </c>
    </row>
    <row r="259" spans="4:4">
      <c r="D259" t="s">
        <v>195</v>
      </c>
    </row>
    <row r="260" spans="4:4">
      <c r="D260" t="s">
        <v>17</v>
      </c>
    </row>
    <row r="261" spans="4:4">
      <c r="D261" t="s">
        <v>17</v>
      </c>
    </row>
    <row r="262" spans="4:4">
      <c r="D262" t="s">
        <v>87</v>
      </c>
    </row>
    <row r="263" spans="4:4">
      <c r="D263" t="s">
        <v>136</v>
      </c>
    </row>
    <row r="264" spans="4:4">
      <c r="D264" t="s">
        <v>196</v>
      </c>
    </row>
    <row r="265" spans="4:4">
      <c r="D265" t="s">
        <v>197</v>
      </c>
    </row>
    <row r="266" spans="4:4">
      <c r="D266" t="s">
        <v>198</v>
      </c>
    </row>
    <row r="267" spans="4:4">
      <c r="D267" t="s">
        <v>199</v>
      </c>
    </row>
    <row r="268" spans="4:4">
      <c r="D268" t="s">
        <v>200</v>
      </c>
    </row>
    <row r="269" spans="4:4">
      <c r="D269" t="s">
        <v>201</v>
      </c>
    </row>
    <row r="270" spans="4:4">
      <c r="D270" t="s">
        <v>202</v>
      </c>
    </row>
    <row r="271" spans="4:4">
      <c r="D271" t="s">
        <v>203</v>
      </c>
    </row>
    <row r="272" spans="4:4">
      <c r="D272" t="s">
        <v>204</v>
      </c>
    </row>
    <row r="273" spans="4:4">
      <c r="D273" t="s">
        <v>205</v>
      </c>
    </row>
    <row r="274" spans="4:4">
      <c r="D274" t="s">
        <v>206</v>
      </c>
    </row>
    <row r="275" spans="4:4">
      <c r="D275" t="s">
        <v>207</v>
      </c>
    </row>
    <row r="276" spans="4:4">
      <c r="D276" t="s">
        <v>208</v>
      </c>
    </row>
  </sheetData>
  <phoneticPr fontId="1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38F0FB01BD914F8D471A78DDB449C3" ma:contentTypeVersion="13" ma:contentTypeDescription="Create a new document." ma:contentTypeScope="" ma:versionID="b09d7ae82c964f2da23a625710ea85b6">
  <xsd:schema xmlns:xsd="http://www.w3.org/2001/XMLSchema" xmlns:xs="http://www.w3.org/2001/XMLSchema" xmlns:p="http://schemas.microsoft.com/office/2006/metadata/properties" xmlns:ns2="3e8c7b00-93e2-490e-9b38-62a79bcb8679" xmlns:ns3="44d690cb-c946-4b84-b0e4-eeeae226d5d8" targetNamespace="http://schemas.microsoft.com/office/2006/metadata/properties" ma:root="true" ma:fieldsID="b2cd6a009b30d6d794014cb4dc4120df" ns2:_="" ns3:_="">
    <xsd:import namespace="3e8c7b00-93e2-490e-9b38-62a79bcb8679"/>
    <xsd:import namespace="44d690cb-c946-4b84-b0e4-eeeae226d5d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c7b00-93e2-490e-9b38-62a79bcb867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eef9274-40eb-4209-9e64-a29ec5acb746}" ma:internalName="TaxCatchAll" ma:showField="CatchAllData" ma:web="3e8c7b00-93e2-490e-9b38-62a79bcb8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90cb-c946-4b84-b0e4-eeeae226d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8c7b00-93e2-490e-9b38-62a79bcb8679" xsi:nil="true"/>
    <lcf76f155ced4ddcb4097134ff3c332f xmlns="44d690cb-c946-4b84-b0e4-eeeae226d5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0BF8B2-FCF4-43B0-BF58-AD99C7A20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c7b00-93e2-490e-9b38-62a79bcb8679"/>
    <ds:schemaRef ds:uri="44d690cb-c946-4b84-b0e4-eeeae226d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F82926-0D7F-40C9-8AF3-AA223A262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72BA56-4ABE-4606-8B1F-1FF04D14A69A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44d690cb-c946-4b84-b0e4-eeeae226d5d8"/>
    <ds:schemaRef ds:uri="http://purl.org/dc/dcmitype/"/>
    <ds:schemaRef ds:uri="3e8c7b00-93e2-490e-9b38-62a79bcb8679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New investee companies</vt:lpstr>
      <vt:lpstr>2. New &amp; Follow-On Investments</vt:lpstr>
      <vt:lpstr>3. Portfolio summary</vt:lpstr>
      <vt:lpstr>Dropdowns</vt:lpstr>
    </vt:vector>
  </TitlesOfParts>
  <Manager/>
  <Company>European Investment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RUNDBERG Mattias</dc:creator>
  <cp:keywords/>
  <dc:description/>
  <cp:lastModifiedBy>Barry Collins</cp:lastModifiedBy>
  <cp:revision/>
  <dcterms:created xsi:type="dcterms:W3CDTF">2014-08-21T08:50:15Z</dcterms:created>
  <dcterms:modified xsi:type="dcterms:W3CDTF">2026-06-18T15:55:00Z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0x0101006A38F0FB01BD914F8D471A78DDB449C3</vt:lpwstr>
  </property>
  <property fmtid="{D5CDD505-2E9C-101B-9397-08002B2CF9AE}" pid="3" name="Order">
    <vt:r8>20987600</vt:r8>
  </property>
  <property fmtid="{D5CDD505-2E9C-101B-9397-08002B2CF9AE}" pid="4" name="MediaServiceImageTags">
    <vt:lpwstr/>
  </property>
  <property fmtid="{D5CDD505-2E9C-101B-9397-08002B2CF9AE}" pid="6" name="_NewReviewCycle">
    <vt:lpwstr/>
  </property>
</Properties>
</file>