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hidePivotFieldList="1"/>
  <mc:AlternateContent xmlns:mc="http://schemas.openxmlformats.org/markup-compatibility/2006">
    <mc:Choice Requires="x15">
      <x15ac:absPath xmlns:x15ac="http://schemas.microsoft.com/office/spreadsheetml/2010/11/ac" url="https://seai-my.sharepoint.com/personal/jenny_power_seai_ie/Documents/Desktop/"/>
    </mc:Choice>
  </mc:AlternateContent>
  <xr:revisionPtr revIDLastSave="0" documentId="8_{8762D3F5-8AA7-4508-887F-D4C25650356D}" xr6:coauthVersionLast="47" xr6:coauthVersionMax="47" xr10:uidLastSave="{00000000-0000-0000-0000-000000000000}"/>
  <bookViews>
    <workbookView minimized="1" xWindow="1500" yWindow="1500" windowWidth="17280" windowHeight="8880" firstSheet="1" activeTab="1" xr2:uid="{00000000-000D-0000-FFFF-FFFF00000000}"/>
  </bookViews>
  <sheets>
    <sheet name="Instructions" sheetId="8" r:id="rId1"/>
    <sheet name="TRD Part C" sheetId="9" r:id="rId2"/>
    <sheet name="hiddenSheet" sheetId="2" state="veryHidden" r:id="rId3"/>
  </sheets>
  <definedNames>
    <definedName name="_xlnm._FilterDatabase" localSheetId="1" hidden="1">'TRD Part C'!$A$7:$L$107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5" i="9" l="1"/>
  <c r="H96" i="9"/>
  <c r="D9" i="9"/>
  <c r="D10" i="9"/>
  <c r="D35" i="9"/>
  <c r="D12" i="9"/>
  <c r="H12" i="9" s="1"/>
  <c r="D32" i="9"/>
  <c r="H16" i="9"/>
  <c r="H17" i="9"/>
  <c r="H18" i="9"/>
  <c r="H19" i="9"/>
  <c r="H20" i="9"/>
  <c r="H13" i="9"/>
  <c r="H55" i="9"/>
  <c r="H106" i="9"/>
  <c r="H107" i="9"/>
  <c r="H105" i="9"/>
  <c r="H104" i="9"/>
  <c r="H103" i="9"/>
  <c r="H102" i="9"/>
  <c r="H101" i="9"/>
  <c r="H100" i="9"/>
  <c r="H99" i="9"/>
  <c r="H98" i="9"/>
  <c r="H97" i="9"/>
  <c r="H94" i="9"/>
  <c r="H93" i="9"/>
  <c r="H92" i="9"/>
  <c r="H86" i="9"/>
  <c r="H85" i="9"/>
  <c r="H84" i="9"/>
  <c r="H83" i="9"/>
  <c r="H82" i="9"/>
  <c r="H81" i="9"/>
  <c r="H80" i="9"/>
  <c r="H79" i="9"/>
  <c r="H77" i="9"/>
  <c r="H76" i="9"/>
  <c r="H75" i="9"/>
  <c r="H74" i="9"/>
  <c r="H72" i="9"/>
  <c r="H73" i="9"/>
  <c r="H71" i="9"/>
  <c r="H70" i="9"/>
  <c r="H69" i="9"/>
  <c r="H68" i="9"/>
  <c r="H67" i="9"/>
  <c r="H66" i="9"/>
  <c r="H65" i="9"/>
  <c r="H64" i="9"/>
  <c r="H63" i="9"/>
  <c r="H56" i="9"/>
  <c r="H50" i="9"/>
  <c r="H49" i="9"/>
  <c r="H21" i="9"/>
  <c r="D33" i="9"/>
  <c r="H33" i="9" s="1"/>
  <c r="D36" i="9"/>
  <c r="J84" i="9" l="1"/>
  <c r="I84" i="9"/>
  <c r="H14" i="9" l="1"/>
  <c r="J8" i="9"/>
  <c r="J11" i="9"/>
  <c r="J14" i="9"/>
  <c r="J20" i="9"/>
  <c r="J22" i="9"/>
  <c r="J23" i="9"/>
  <c r="J24" i="9"/>
  <c r="J25" i="9"/>
  <c r="J26" i="9"/>
  <c r="J27" i="9"/>
  <c r="J28" i="9"/>
  <c r="J29" i="9"/>
  <c r="J30" i="9"/>
  <c r="J31" i="9"/>
  <c r="J34" i="9"/>
  <c r="J40" i="9"/>
  <c r="J46" i="9"/>
  <c r="J47" i="9"/>
  <c r="J48" i="9"/>
  <c r="J51" i="9"/>
  <c r="J52" i="9"/>
  <c r="J53" i="9"/>
  <c r="J54" i="9"/>
  <c r="J56" i="9"/>
  <c r="J57" i="9"/>
  <c r="J58" i="9"/>
  <c r="J59" i="9"/>
  <c r="J60" i="9"/>
  <c r="J61" i="9"/>
  <c r="J62" i="9"/>
  <c r="J63" i="9"/>
  <c r="J64" i="9"/>
  <c r="J65" i="9"/>
  <c r="J66" i="9"/>
  <c r="J67" i="9"/>
  <c r="J68" i="9"/>
  <c r="J69" i="9"/>
  <c r="J73" i="9"/>
  <c r="J74" i="9"/>
  <c r="J75" i="9"/>
  <c r="J76" i="9"/>
  <c r="J78" i="9"/>
  <c r="J80" i="9"/>
  <c r="J81" i="9"/>
  <c r="J82" i="9"/>
  <c r="J83" i="9"/>
  <c r="J86" i="9"/>
  <c r="J92" i="9"/>
  <c r="J93" i="9"/>
  <c r="J97" i="9"/>
  <c r="J99" i="9"/>
  <c r="J101" i="9"/>
  <c r="J102" i="9"/>
  <c r="J103" i="9"/>
  <c r="J104" i="9"/>
  <c r="J105" i="9"/>
  <c r="J106" i="9"/>
  <c r="J107" i="9"/>
  <c r="I83" i="9"/>
  <c r="I8" i="9"/>
  <c r="I14" i="9"/>
  <c r="I20" i="9"/>
  <c r="I22" i="9"/>
  <c r="I23" i="9"/>
  <c r="I24" i="9"/>
  <c r="I25" i="9"/>
  <c r="I26" i="9"/>
  <c r="I27" i="9"/>
  <c r="I28" i="9"/>
  <c r="I29" i="9"/>
  <c r="I30" i="9"/>
  <c r="I31" i="9"/>
  <c r="I34" i="9"/>
  <c r="I40" i="9"/>
  <c r="I46" i="9"/>
  <c r="I47" i="9"/>
  <c r="I48" i="9"/>
  <c r="I51" i="9"/>
  <c r="I52" i="9"/>
  <c r="I53" i="9"/>
  <c r="I54" i="9"/>
  <c r="I56" i="9"/>
  <c r="I57" i="9"/>
  <c r="I58" i="9"/>
  <c r="I59" i="9"/>
  <c r="I60" i="9"/>
  <c r="I61" i="9"/>
  <c r="I62" i="9"/>
  <c r="I63" i="9"/>
  <c r="I64" i="9"/>
  <c r="I65" i="9"/>
  <c r="I66" i="9"/>
  <c r="I67" i="9"/>
  <c r="I68" i="9"/>
  <c r="I69" i="9"/>
  <c r="I73" i="9"/>
  <c r="I74" i="9"/>
  <c r="I75" i="9"/>
  <c r="I76" i="9"/>
  <c r="I78" i="9"/>
  <c r="I80" i="9"/>
  <c r="I81" i="9"/>
  <c r="I82" i="9"/>
  <c r="I86" i="9"/>
  <c r="I92" i="9"/>
  <c r="I93" i="9"/>
  <c r="I97" i="9"/>
  <c r="I99" i="9"/>
  <c r="I101" i="9"/>
  <c r="I102" i="9"/>
  <c r="I103" i="9"/>
  <c r="I104" i="9"/>
  <c r="I105" i="9"/>
  <c r="I106" i="9"/>
  <c r="I107" i="9"/>
  <c r="I11" i="9"/>
  <c r="H78" i="9"/>
  <c r="H61" i="9"/>
  <c r="H62" i="9"/>
  <c r="H60" i="9"/>
  <c r="H47" i="9" l="1"/>
  <c r="H46" i="9"/>
  <c r="H44" i="9"/>
  <c r="H39" i="9"/>
  <c r="H91" i="9"/>
  <c r="H90" i="9"/>
  <c r="H89" i="9"/>
  <c r="H88" i="9"/>
  <c r="H87" i="9"/>
  <c r="H59" i="9"/>
  <c r="H58" i="9"/>
  <c r="H57" i="9"/>
  <c r="H54" i="9"/>
  <c r="H53" i="9"/>
  <c r="H52" i="9"/>
  <c r="H51" i="9"/>
  <c r="H48" i="9"/>
  <c r="H45" i="9"/>
  <c r="H43" i="9"/>
  <c r="H42" i="9"/>
  <c r="H41" i="9"/>
  <c r="H40" i="9"/>
  <c r="H38" i="9"/>
  <c r="H37" i="9"/>
  <c r="H36" i="9"/>
  <c r="H35" i="9"/>
  <c r="H34" i="9"/>
  <c r="H32" i="9"/>
  <c r="H31" i="9"/>
  <c r="H30" i="9"/>
  <c r="H29" i="9"/>
  <c r="H28" i="9"/>
  <c r="H27" i="9"/>
  <c r="H26" i="9"/>
  <c r="H25" i="9"/>
  <c r="H24" i="9"/>
  <c r="D15" i="9"/>
  <c r="H15" i="9" s="1"/>
  <c r="H23" i="9"/>
  <c r="H22" i="9"/>
  <c r="H11" i="9"/>
  <c r="H8" i="9"/>
  <c r="H10" i="9" s="1"/>
  <c r="H9" i="9" l="1"/>
  <c r="H109" i="9" l="1"/>
  <c r="H110" i="9" s="1"/>
</calcChain>
</file>

<file path=xl/sharedStrings.xml><?xml version="1.0" encoding="utf-8"?>
<sst xmlns="http://schemas.openxmlformats.org/spreadsheetml/2006/main" count="365" uniqueCount="269">
  <si>
    <t>PLEASE READ THIS SECTION IN FULL PRIOR TO PRICING</t>
  </si>
  <si>
    <t>TRD APPENDIX C: INSTRUCTIONS TO TENDERERS</t>
  </si>
  <si>
    <t>GENERAL NOTES</t>
  </si>
  <si>
    <t>Tenderers should refer to ALL tender documentation when preparing prices for submission, sprcifically the RFT document, the DTSS and the WHS Operations Manual for explanation on how measures are to be priced.</t>
  </si>
  <si>
    <t xml:space="preserve">Tenderers should refer to the Reasonably Expected Works information in the Operations Manual which list relevant parts of  renewable heating systems/EWI/IWI and Attic works required. </t>
  </si>
  <si>
    <r>
      <t xml:space="preserve">Tenderers should refer to </t>
    </r>
    <r>
      <rPr>
        <b/>
        <sz val="11"/>
        <rFont val="Aptos Narrow"/>
        <family val="2"/>
        <scheme val="minor"/>
      </rPr>
      <t xml:space="preserve">2.10 </t>
    </r>
    <r>
      <rPr>
        <sz val="11"/>
        <rFont val="Aptos Narrow"/>
        <family val="2"/>
        <scheme val="minor"/>
      </rPr>
      <t>of the RFT regarding pricing.</t>
    </r>
  </si>
  <si>
    <t>TRD Part C: Pricing Document is a protected spreadsheet. Tenderers may not amend or alter any of the cells that are fixed. Failure to comply with this instruction will result in a tender being automatically eliminated.</t>
  </si>
  <si>
    <t>Tenderers must submit a fully completed TRD Part C: Pricing Document spreadsheet, incorporating all variable costs associated with ‘Primary Measures’ in the yellow cells in order to be evaluated on cost.</t>
  </si>
  <si>
    <r>
      <t xml:space="preserve">Tenderers should insert their business/trading name in the </t>
    </r>
    <r>
      <rPr>
        <b/>
        <sz val="11"/>
        <rFont val="Aptos Narrow"/>
        <family val="2"/>
        <scheme val="minor"/>
      </rPr>
      <t xml:space="preserve">yellow cell </t>
    </r>
    <r>
      <rPr>
        <sz val="11"/>
        <rFont val="Aptos Narrow"/>
        <family val="2"/>
        <scheme val="minor"/>
      </rPr>
      <t>in</t>
    </r>
    <r>
      <rPr>
        <b/>
        <sz val="11"/>
        <rFont val="Aptos Narrow"/>
        <family val="2"/>
        <scheme val="minor"/>
      </rPr>
      <t xml:space="preserve"> Row 6 </t>
    </r>
    <r>
      <rPr>
        <sz val="11"/>
        <rFont val="Aptos Narrow"/>
        <family val="2"/>
        <scheme val="minor"/>
      </rPr>
      <t>on the 'Pricing Rates' tab</t>
    </r>
  </si>
  <si>
    <r>
      <t xml:space="preserve">Tenderers may only submit prices in the yellow cells in </t>
    </r>
    <r>
      <rPr>
        <b/>
        <sz val="11"/>
        <rFont val="Aptos Narrow"/>
        <family val="2"/>
        <scheme val="minor"/>
      </rPr>
      <t xml:space="preserve">Column D </t>
    </r>
    <r>
      <rPr>
        <sz val="11"/>
        <rFont val="Aptos Narrow"/>
        <family val="2"/>
        <scheme val="minor"/>
      </rPr>
      <t xml:space="preserve">on the 'Pricing Rates' tab. </t>
    </r>
  </si>
  <si>
    <r>
      <t xml:space="preserve">All prices quoted must be all-inclusive, that is, including, but not limited to labour, materials, preliminaries, site works, scaffolding and temporary platforms, plant and machinery, ancillary costs and all other costs/expenses), be expressed in euro (€) only and </t>
    </r>
    <r>
      <rPr>
        <b/>
        <u/>
        <sz val="11"/>
        <rFont val="Aptos Narrow"/>
        <family val="2"/>
        <scheme val="minor"/>
      </rPr>
      <t>exclusive</t>
    </r>
    <r>
      <rPr>
        <b/>
        <sz val="11"/>
        <rFont val="Aptos Narrow"/>
        <family val="2"/>
        <scheme val="minor"/>
      </rPr>
      <t xml:space="preserve"> of VAT. </t>
    </r>
  </si>
  <si>
    <t>SEAI is registered as a 'Principal Contractor' for 'Relevant Contractors Tax' (RCT). Successful tenderers will be subject to RCT, therefore quotes, invoices and payments will be exclusive of VAT.</t>
  </si>
  <si>
    <r>
      <t xml:space="preserve">The 'Pricing Rates' tab lists all anticipated items of work required under the WHS for 2026  and subsequent years of the Framework, </t>
    </r>
    <r>
      <rPr>
        <b/>
        <sz val="11"/>
        <rFont val="Aptos Narrow"/>
        <family val="2"/>
        <scheme val="minor"/>
      </rPr>
      <t xml:space="preserve">based on 2024/25 data </t>
    </r>
    <r>
      <rPr>
        <sz val="11"/>
        <rFont val="Aptos Narrow"/>
        <family val="2"/>
        <scheme val="minor"/>
      </rPr>
      <t>taking account of likelihood of occuring on future allocations. 
-  Column E sets out the unit of the measure.
 - Column F sets out the expected frequency for each measure across these 100 homes using the tendered rates.
 - Column G sets out the typical quantity of each measure required across 100 WHS homes. 
The total of all the costs included in Column H is calculated in cell</t>
    </r>
    <r>
      <rPr>
        <b/>
        <sz val="11"/>
        <rFont val="Aptos Narrow"/>
        <family val="2"/>
        <scheme val="minor"/>
      </rPr>
      <t xml:space="preserve"> H108.</t>
    </r>
    <r>
      <rPr>
        <sz val="11"/>
        <rFont val="Aptos Narrow"/>
        <family val="2"/>
        <scheme val="minor"/>
      </rPr>
      <t xml:space="preserve"> This is the total cost of measures for a typical 100 WHS homes using the tendered rates submitted. 
Tenders will be evaluated using the average cost for </t>
    </r>
    <r>
      <rPr>
        <u/>
        <sz val="11"/>
        <rFont val="Aptos Narrow"/>
        <family val="2"/>
        <scheme val="minor"/>
      </rPr>
      <t>one</t>
    </r>
    <r>
      <rPr>
        <sz val="11"/>
        <rFont val="Aptos Narrow"/>
        <family val="2"/>
        <scheme val="minor"/>
      </rPr>
      <t xml:space="preserve"> WHS home, calculated in </t>
    </r>
    <r>
      <rPr>
        <b/>
        <sz val="11"/>
        <rFont val="Aptos Narrow"/>
        <family val="2"/>
        <scheme val="minor"/>
      </rPr>
      <t>cell H109.</t>
    </r>
    <r>
      <rPr>
        <sz val="11"/>
        <rFont val="Aptos Narrow"/>
        <family val="2"/>
        <scheme val="minor"/>
      </rPr>
      <t xml:space="preserve"> 
</t>
    </r>
    <r>
      <rPr>
        <b/>
        <sz val="11"/>
        <rFont val="Aptos Narrow"/>
        <family val="2"/>
        <scheme val="minor"/>
      </rPr>
      <t xml:space="preserve">
</t>
    </r>
    <r>
      <rPr>
        <sz val="11"/>
        <rFont val="Aptos Narrow"/>
        <family val="2"/>
        <scheme val="minor"/>
      </rPr>
      <t>SEAI has established a range of expected costs per measure based on available market data. The Lower and Upper ranges are located in columns K and L. Tenderers will be prompted to enter a price and when complete, the prompt will disappear.</t>
    </r>
  </si>
  <si>
    <t>The following colour key applies to cells in the 'Pricing Rates' tab and explains which cells can be edited and which are locked/fixed:</t>
  </si>
  <si>
    <t>Yellow: Tenderer must insert their tender rate in this cell</t>
  </si>
  <si>
    <t>Green: Pre-populated cell - fixed rate set by SEAI. No action from tenderer</t>
  </si>
  <si>
    <t>Blue: Pre-populated cell - based on information entered by tenderer in other related cells. No action from tenderer</t>
  </si>
  <si>
    <t>The following colour key applies to cells in the 'Measure Ref' column [Col B] and explains the following information on measures:</t>
  </si>
  <si>
    <t>This cell colour indicates NEW measures on the programme</t>
  </si>
  <si>
    <t>This cell colour indicates EXISTING measures which have been MODIFIED on the programme</t>
  </si>
  <si>
    <t>SPECIFIC MEASURE NOTES</t>
  </si>
  <si>
    <r>
      <t xml:space="preserve">Attic insulation at ceiling level: This measure has been divided into two separate pricing bands. Tenderers are to submit a rate for each band.
The first band: </t>
    </r>
    <r>
      <rPr>
        <i/>
        <sz val="11"/>
        <rFont val="Aptos Narrow"/>
        <family val="2"/>
        <scheme val="minor"/>
      </rPr>
      <t>Attic (Loft) insulation 100mm to 200mm top-up</t>
    </r>
    <r>
      <rPr>
        <sz val="11"/>
        <rFont val="Aptos Narrow"/>
        <family val="2"/>
        <scheme val="minor"/>
      </rPr>
      <t xml:space="preserve"> provides for where 100mm, 150mm or 200mm of attic insulation is required to be installed. When the tenderer enters the rate for this band, the rates for the three measures relevant to the band (A001 to A003) are automatically populated. Tenderers will be paid the same rate for 100mm, 150mm and 200mm of insulation.
The second band: </t>
    </r>
    <r>
      <rPr>
        <i/>
        <sz val="11"/>
        <rFont val="Aptos Narrow"/>
        <family val="2"/>
        <scheme val="minor"/>
      </rPr>
      <t xml:space="preserve">Attic (Loft) insulation 250mm to 300mm top-up </t>
    </r>
    <r>
      <rPr>
        <sz val="11"/>
        <rFont val="Aptos Narrow"/>
        <family val="2"/>
        <scheme val="minor"/>
      </rPr>
      <t xml:space="preserve">provides for where 250mm or 300mm of attic insulation is required to be installed. When the tenderer enters the rate for this band, the rates for the two measures relevant to the band (A004 and A005) are automatically populated. Tenderers will be paid the same rate for 250mm and 300mm of insulation.
</t>
    </r>
  </si>
  <si>
    <r>
      <t xml:space="preserve">Additional roof ventilation: These two measures are covered under one single pricing band. Tenderers will be paid the same rate for low level and high level roof ventilation. 
When the tenderer enters the rate for </t>
    </r>
    <r>
      <rPr>
        <i/>
        <sz val="11"/>
        <rFont val="Aptos Narrow"/>
        <family val="2"/>
        <scheme val="minor"/>
      </rPr>
      <t xml:space="preserve">Additional roof ventilation (low level) </t>
    </r>
    <r>
      <rPr>
        <sz val="11"/>
        <rFont val="Aptos Narrow"/>
        <family val="2"/>
        <scheme val="minor"/>
      </rPr>
      <t>(</t>
    </r>
    <r>
      <rPr>
        <b/>
        <sz val="11"/>
        <rFont val="Aptos Narrow"/>
        <family val="2"/>
        <scheme val="minor"/>
      </rPr>
      <t>A007</t>
    </r>
    <r>
      <rPr>
        <sz val="11"/>
        <rFont val="Aptos Narrow"/>
        <family val="2"/>
        <scheme val="minor"/>
      </rPr>
      <t xml:space="preserve">), the rate for </t>
    </r>
    <r>
      <rPr>
        <i/>
        <sz val="11"/>
        <rFont val="Aptos Narrow"/>
        <family val="2"/>
        <scheme val="minor"/>
      </rPr>
      <t xml:space="preserve">Additional roof ventilation (high level) </t>
    </r>
    <r>
      <rPr>
        <b/>
        <sz val="11"/>
        <rFont val="Aptos Narrow"/>
        <family val="2"/>
        <scheme val="minor"/>
      </rPr>
      <t xml:space="preserve">(A008) </t>
    </r>
    <r>
      <rPr>
        <sz val="11"/>
        <rFont val="Aptos Narrow"/>
        <family val="2"/>
        <scheme val="minor"/>
      </rPr>
      <t xml:space="preserve">is automatically populated so that the same rate is paid for both low level and high level roof ventilation.
</t>
    </r>
  </si>
  <si>
    <r>
      <t xml:space="preserve">The External wall insulation measures </t>
    </r>
    <r>
      <rPr>
        <b/>
        <sz val="11"/>
        <rFont val="Aptos Narrow"/>
        <family val="2"/>
        <scheme val="minor"/>
      </rPr>
      <t xml:space="preserve">(W003 to W008 inclusive) </t>
    </r>
    <r>
      <rPr>
        <sz val="11"/>
        <rFont val="Aptos Narrow"/>
        <family val="2"/>
        <scheme val="minor"/>
      </rPr>
      <t>have been divided into three separate bands per measure for pricing based on property size. Loose fibre must be priced as one measure.</t>
    </r>
  </si>
  <si>
    <r>
      <t xml:space="preserve">Non-mechanical wall ventilation </t>
    </r>
    <r>
      <rPr>
        <b/>
        <sz val="11"/>
        <rFont val="Aptos Narrow"/>
        <family val="2"/>
        <scheme val="minor"/>
      </rPr>
      <t>(W010 to W012):</t>
    </r>
    <r>
      <rPr>
        <sz val="11"/>
        <rFont val="Aptos Narrow"/>
        <family val="2"/>
        <scheme val="minor"/>
      </rPr>
      <t xml:space="preserve"> Three measures are covered under one single pricing band. Tenderers will be paid the same rate for all three measures. 
When the tenderer enters the rate for </t>
    </r>
    <r>
      <rPr>
        <i/>
        <sz val="11"/>
        <rFont val="Aptos Narrow"/>
        <family val="2"/>
        <scheme val="minor"/>
      </rPr>
      <t>Background ventilation wall vent: certified proprietary integrated system</t>
    </r>
    <r>
      <rPr>
        <sz val="11"/>
        <rFont val="Aptos Narrow"/>
        <family val="2"/>
        <scheme val="minor"/>
      </rPr>
      <t xml:space="preserve"> </t>
    </r>
    <r>
      <rPr>
        <b/>
        <sz val="11"/>
        <rFont val="Aptos Narrow"/>
        <family val="2"/>
        <scheme val="minor"/>
      </rPr>
      <t xml:space="preserve">(W010) </t>
    </r>
    <r>
      <rPr>
        <sz val="11"/>
        <rFont val="Aptos Narrow"/>
        <family val="2"/>
        <scheme val="minor"/>
      </rPr>
      <t xml:space="preserve">the rates for </t>
    </r>
    <r>
      <rPr>
        <i/>
        <sz val="11"/>
        <rFont val="Aptos Narrow"/>
        <family val="2"/>
        <scheme val="minor"/>
      </rPr>
      <t xml:space="preserve">Non-mechanical ventilation wall vent: Permanent wall vent (certified proprietary integrated system) </t>
    </r>
    <r>
      <rPr>
        <b/>
        <sz val="11"/>
        <rFont val="Aptos Narrow"/>
        <family val="2"/>
        <scheme val="minor"/>
      </rPr>
      <t>(W011)</t>
    </r>
    <r>
      <rPr>
        <sz val="11"/>
        <rFont val="Aptos Narrow"/>
        <family val="2"/>
        <scheme val="minor"/>
      </rPr>
      <t xml:space="preserve"> and </t>
    </r>
    <r>
      <rPr>
        <i/>
        <sz val="11"/>
        <rFont val="Aptos Narrow"/>
        <family val="2"/>
        <scheme val="minor"/>
      </rPr>
      <t xml:space="preserve">Ducting existing cooker hood/existing MEV to exterior </t>
    </r>
    <r>
      <rPr>
        <sz val="11"/>
        <rFont val="Aptos Narrow"/>
        <family val="2"/>
        <scheme val="minor"/>
      </rPr>
      <t xml:space="preserve">(W012) will prepopulate so that the same rate is paid for all three measures.
Mechanical wall ventilation MEV 15l/s Bathroom/ 30l/sUtility/ 60l/s Kitchen(W013 to W015): Three measures are covered under one single pricing band. Tenderers will be paid the same rate for all three measures. 
When the tenderer enters the rate for </t>
    </r>
    <r>
      <rPr>
        <i/>
        <sz val="11"/>
        <rFont val="Aptos Narrow"/>
        <family val="2"/>
        <scheme val="minor"/>
      </rPr>
      <t>MEV 15l/s Bathroomt</t>
    </r>
    <r>
      <rPr>
        <sz val="11"/>
        <rFont val="Aptos Narrow"/>
        <family val="2"/>
        <scheme val="minor"/>
      </rPr>
      <t xml:space="preserve"> (W013), the rates for </t>
    </r>
    <r>
      <rPr>
        <i/>
        <sz val="11"/>
        <rFont val="Aptos Narrow"/>
        <family val="2"/>
        <scheme val="minor"/>
      </rPr>
      <t>30l/sUtility &amp; 60l/s Kitchen</t>
    </r>
    <r>
      <rPr>
        <sz val="11"/>
        <rFont val="Aptos Narrow"/>
        <family val="2"/>
        <scheme val="minor"/>
      </rPr>
      <t xml:space="preserve">  (W014 &amp; W015) will prepopulate so that the same rate is paid for all three measures.</t>
    </r>
  </si>
  <si>
    <t xml:space="preserve">RENEWABLE HEATING SYSTEM NOTES </t>
  </si>
  <si>
    <r>
      <t>Heat Pump: Tenderers should refer to the Reasonably Expected Works information in the Operations Manual which list relevant parts of renewable heating systems. The Heat Pump Pack is covered under single pricing band.
Tenderer enters the rate for Radiator</t>
    </r>
    <r>
      <rPr>
        <b/>
        <sz val="11"/>
        <rFont val="Aptos Narrow"/>
        <family val="2"/>
      </rPr>
      <t xml:space="preserve"> (AH013)</t>
    </r>
    <r>
      <rPr>
        <sz val="11"/>
        <rFont val="Aptos Narrow"/>
        <family val="2"/>
      </rPr>
      <t>, the rate for Radiator (air to water heat pump system)</t>
    </r>
    <r>
      <rPr>
        <b/>
        <sz val="11"/>
        <rFont val="Aptos Narrow"/>
        <family val="2"/>
      </rPr>
      <t xml:space="preserve"> (AH014).</t>
    </r>
  </si>
  <si>
    <t xml:space="preserve">ADDITIONAL HEATING ZONE SYSTEM NOTES </t>
  </si>
  <si>
    <t xml:space="preserve">Additional Heating Zone (AH008) : Tenderers are to provide a supply and fit rate to all components to enable an additional space heating zone: 
 Eg. Stat, Valves, New single-channel/New Three-channel, programmer and associated wiring &amp; associated pipework; </t>
  </si>
  <si>
    <t xml:space="preserve">ELECTRICAL UPGRADE SYSTEM NOTES (Heat Pump/PV/Ventilation) </t>
  </si>
  <si>
    <r>
      <t xml:space="preserve">The provision of Scheme measures can trigger electrical requirements in order to deliver the upgrades. Tenderers are requested to provide a suite of measures related directly to electrical upgrading, in order to ensure the current components are fit for purpose. </t>
    </r>
    <r>
      <rPr>
        <b/>
        <sz val="11"/>
        <rFont val="Aptos Narrow"/>
        <family val="2"/>
        <scheme val="minor"/>
      </rPr>
      <t>(AH031 to AH039)</t>
    </r>
    <r>
      <rPr>
        <sz val="11"/>
        <rFont val="Aptos Narrow"/>
        <family val="2"/>
        <scheme val="minor"/>
      </rPr>
      <t xml:space="preserve"> Electrical measures  are covered under one single pricing band.</t>
    </r>
  </si>
  <si>
    <t>Tenderer must insert their tender rate in this cell</t>
  </si>
  <si>
    <t>€</t>
  </si>
  <si>
    <t>Existing measure</t>
  </si>
  <si>
    <t>Pre-populated cell - fixed rate set by SEAI. No action from tenderer</t>
  </si>
  <si>
    <t>Modified measure</t>
  </si>
  <si>
    <t>Pre-populated cell - based on information entered by tenderer in other related cells. No action from tenderer</t>
  </si>
  <si>
    <t>New measure</t>
  </si>
  <si>
    <t>TRD C: Pricing Schedule - Please refer to Instructions tab prior to collating rates</t>
  </si>
  <si>
    <t xml:space="preserve">Please Insert Tenderer Business/Trading Name: </t>
  </si>
  <si>
    <t xml:space="preserve"> Measure </t>
  </si>
  <si>
    <t xml:space="preserve"> Ref</t>
  </si>
  <si>
    <t xml:space="preserve"> Details </t>
  </si>
  <si>
    <t xml:space="preserve"> Rate per unit (Ex. VAT)  € 
</t>
  </si>
  <si>
    <t xml:space="preserve"> Unit </t>
  </si>
  <si>
    <t xml:space="preserve">Occurrances/ 100 home sample
 </t>
  </si>
  <si>
    <t xml:space="preserve"> Quantities installed/100 home sample
 </t>
  </si>
  <si>
    <t xml:space="preserve"> Total cost
for 100 Homes </t>
  </si>
  <si>
    <t>Expected range</t>
  </si>
  <si>
    <t xml:space="preserve">Lower bound </t>
  </si>
  <si>
    <t xml:space="preserve">Upper bound </t>
  </si>
  <si>
    <t> Attic</t>
  </si>
  <si>
    <t xml:space="preserve">A001 </t>
  </si>
  <si>
    <t>Attic (Loft) Insulation 100 mm top-up</t>
  </si>
  <si>
    <r>
      <t>m</t>
    </r>
    <r>
      <rPr>
        <vertAlign val="superscript"/>
        <sz val="12"/>
        <rFont val="Calibri"/>
        <family val="2"/>
      </rPr>
      <t>2</t>
    </r>
  </si>
  <si>
    <t>A002</t>
  </si>
  <si>
    <t>Attic (Loft) Insulation 150 mm top-up</t>
  </si>
  <si>
    <t>A003</t>
  </si>
  <si>
    <t>Attic (Loft) Insulation 200 mm top-up</t>
  </si>
  <si>
    <t>A004</t>
  </si>
  <si>
    <t>Attic (Loft) Insulation 250 mm top-up</t>
  </si>
  <si>
    <t>A005</t>
  </si>
  <si>
    <t>Attic (Loft) Insulation 300 mm</t>
  </si>
  <si>
    <t>A006</t>
  </si>
  <si>
    <t>Warm deck flat roof insulation</t>
  </si>
  <si>
    <t>A007</t>
  </si>
  <si>
    <t>Additional Roof Ventilation (Low Level)</t>
  </si>
  <si>
    <r>
      <t>mm</t>
    </r>
    <r>
      <rPr>
        <vertAlign val="superscript"/>
        <sz val="12"/>
        <rFont val="Calibri"/>
        <family val="2"/>
      </rPr>
      <t>2</t>
    </r>
  </si>
  <si>
    <t>A008</t>
  </si>
  <si>
    <t>Additional Roof Ventilation (High Level)</t>
  </si>
  <si>
    <t>A009</t>
  </si>
  <si>
    <t>Attic Storage (5m2)</t>
  </si>
  <si>
    <t>Nr</t>
  </si>
  <si>
    <t>A010</t>
  </si>
  <si>
    <t>Installation of new attic hatch</t>
  </si>
  <si>
    <t>A011</t>
  </si>
  <si>
    <t>Replacement of cold water storage tank</t>
  </si>
  <si>
    <t>A012</t>
  </si>
  <si>
    <t>Replacement of feed and expansion tank</t>
  </si>
  <si>
    <t>A013</t>
  </si>
  <si>
    <t>Internal Wall Insulation: Sloped or flat (horizontal) surface</t>
  </si>
  <si>
    <t>A014</t>
  </si>
  <si>
    <t>Removal of existing fixed flooring</t>
  </si>
  <si>
    <t>Wall</t>
  </si>
  <si>
    <t>W001</t>
  </si>
  <si>
    <t>Internal Wall Insulation: Vertical Surface</t>
  </si>
  <si>
    <t>W002</t>
  </si>
  <si>
    <t>Cavity Wall Insulation Bonded Bead</t>
  </si>
  <si>
    <t>W003</t>
  </si>
  <si>
    <t>External Wall Insulation: Less than 60m2</t>
  </si>
  <si>
    <t>W004</t>
  </si>
  <si>
    <t>External Wall Insulation: 60m2 to 85m2</t>
  </si>
  <si>
    <t>W005</t>
  </si>
  <si>
    <t>External Wall Insulation: Greater than 85m2</t>
  </si>
  <si>
    <t>W006</t>
  </si>
  <si>
    <t>External wall insulation and CWI: less than 60m2</t>
  </si>
  <si>
    <t>W007</t>
  </si>
  <si>
    <t>External wall insulation and CWI: 60m2 to 85m2</t>
  </si>
  <si>
    <t>W008</t>
  </si>
  <si>
    <t>External wall insulation and CWI: greater than 85m2</t>
  </si>
  <si>
    <t>W009</t>
  </si>
  <si>
    <t>Loose Fibre Extraction</t>
  </si>
  <si>
    <t>W010</t>
  </si>
  <si>
    <t>Background ventilation wall vent (Certified Proprietary Integrated System)</t>
  </si>
  <si>
    <t>W011</t>
  </si>
  <si>
    <t>Permanent ventilation wall vent (Certified Proprietary Integrated System)</t>
  </si>
  <si>
    <t>W012</t>
  </si>
  <si>
    <t>Ducting existing cooker hood or existing MEV to exterior</t>
  </si>
  <si>
    <t>W013</t>
  </si>
  <si>
    <t>MEV 15l/s Bathroom</t>
  </si>
  <si>
    <t>W014</t>
  </si>
  <si>
    <t>MEV 30l/s Utility</t>
  </si>
  <si>
    <t>W015</t>
  </si>
  <si>
    <t>MEV 60l/s Kitchen</t>
  </si>
  <si>
    <t>W016</t>
  </si>
  <si>
    <t>Draught Proofing (&lt;= 20m installed)</t>
  </si>
  <si>
    <t>W017</t>
  </si>
  <si>
    <t>Draught Proofing (&gt; 20m installed)</t>
  </si>
  <si>
    <t>Wall Treatments</t>
  </si>
  <si>
    <t>WT018</t>
  </si>
  <si>
    <t>Temporary removal and reinstatement of EV charger</t>
  </si>
  <si>
    <t>WT019</t>
  </si>
  <si>
    <t>Brick effect slip brick finish</t>
  </si>
  <si>
    <t>WT021</t>
  </si>
  <si>
    <t>Quoins, bands and patent reveals</t>
  </si>
  <si>
    <t>WT022</t>
  </si>
  <si>
    <t>External Wall Insulation: New gutters incl. removal and disposal of old</t>
  </si>
  <si>
    <t>m</t>
  </si>
  <si>
    <t>WT023</t>
  </si>
  <si>
    <t>External Wall Insulation: New downpipes incl removal and disposal of old</t>
  </si>
  <si>
    <t>WT024</t>
  </si>
  <si>
    <t>RGI Meter_No Heating</t>
  </si>
  <si>
    <t>WT026</t>
  </si>
  <si>
    <t>New fascia/soffit including disposal of old</t>
  </si>
  <si>
    <t>WT027</t>
  </si>
  <si>
    <t>Replacing / extending of an Oil boiler flue</t>
  </si>
  <si>
    <t>WT028</t>
  </si>
  <si>
    <t>Replacing / extending of a Gas boiler flue</t>
  </si>
  <si>
    <t>WT029</t>
  </si>
  <si>
    <t>Solid Fuel flue replacement / extension</t>
  </si>
  <si>
    <t>WT030</t>
  </si>
  <si>
    <t>Replace vent cover from permanent to background [HP only]</t>
  </si>
  <si>
    <t>WT031</t>
  </si>
  <si>
    <t>Temporary removal and reinstatement of heat pump [Lot E]</t>
  </si>
  <si>
    <t>Windows &amp; Doors</t>
  </si>
  <si>
    <t>WD001</t>
  </si>
  <si>
    <t>Window (same m2 rate will apply to windows with certified trickle vents)</t>
  </si>
  <si>
    <t>WD002</t>
  </si>
  <si>
    <t>Rooflight / roof window</t>
  </si>
  <si>
    <t>WD003</t>
  </si>
  <si>
    <t>Solid door (uPVC)</t>
  </si>
  <si>
    <t>WD004</t>
  </si>
  <si>
    <t>Sliding door (uPVC)</t>
  </si>
  <si>
    <t>Energy</t>
  </si>
  <si>
    <t>E001</t>
  </si>
  <si>
    <t>LED Bulbs: supply only (4 no.)</t>
  </si>
  <si>
    <t>4 Nr per home</t>
  </si>
  <si>
    <t>Ventilation</t>
  </si>
  <si>
    <t>V001</t>
  </si>
  <si>
    <t>Air Tightness Testing</t>
  </si>
  <si>
    <t>V002</t>
  </si>
  <si>
    <t>DCV: Wet Room</t>
  </si>
  <si>
    <t>V003</t>
  </si>
  <si>
    <t>DCV: Habitable room wall vent</t>
  </si>
  <si>
    <t>V004</t>
  </si>
  <si>
    <t>DCV: Habitable room window vent</t>
  </si>
  <si>
    <t>V005</t>
  </si>
  <si>
    <t>Centralised CMEV: Wet room</t>
  </si>
  <si>
    <t>V006</t>
  </si>
  <si>
    <t>CMEV: Habitable room wall vent</t>
  </si>
  <si>
    <t>V007</t>
  </si>
  <si>
    <t>CMEV: Habitable room window vent</t>
  </si>
  <si>
    <t>Heating</t>
  </si>
  <si>
    <t>HP001</t>
  </si>
  <si>
    <t>Air to Water Heat Pump</t>
  </si>
  <si>
    <t>HP002</t>
  </si>
  <si>
    <t>New Air to Air Heat Pump</t>
  </si>
  <si>
    <t>HP006</t>
  </si>
  <si>
    <t>Heat Pump Hot water tank [as Discount]</t>
  </si>
  <si>
    <t>HP004</t>
  </si>
  <si>
    <t>Sealing of chimney and blocking of fireplace</t>
  </si>
  <si>
    <t>HP007</t>
  </si>
  <si>
    <t>HLI Assement</t>
  </si>
  <si>
    <t>EH001</t>
  </si>
  <si>
    <t>Electric storage heater</t>
  </si>
  <si>
    <t>EH002</t>
  </si>
  <si>
    <t>Electric panel heater</t>
  </si>
  <si>
    <t>EH003</t>
  </si>
  <si>
    <t>Electrical plug in room heater stove effect</t>
  </si>
  <si>
    <t>Additional Heating Measures</t>
  </si>
  <si>
    <t>AH002</t>
  </si>
  <si>
    <t>Carbon monoxide alarm - Type A</t>
  </si>
  <si>
    <t>AH003</t>
  </si>
  <si>
    <t>Carbon monoxide alarm - Type B</t>
  </si>
  <si>
    <t>AH005</t>
  </si>
  <si>
    <t>Disconnect and remove fixed electric heating and all related electrical power points and distribution equipment</t>
  </si>
  <si>
    <t>AH006</t>
  </si>
  <si>
    <t>Disconnect and decommission back boiler on solid fuel cooker</t>
  </si>
  <si>
    <t>AH007</t>
  </si>
  <si>
    <t>Disconnect &amp; remove Oil Tank &amp; Supply Line</t>
  </si>
  <si>
    <t>AH008</t>
  </si>
  <si>
    <t>Additional Space Heating Zone</t>
  </si>
  <si>
    <t>AH010</t>
  </si>
  <si>
    <t>Undersink water heater</t>
  </si>
  <si>
    <t>AH011</t>
  </si>
  <si>
    <t>Installation of fire barriers for oil tanks where required</t>
  </si>
  <si>
    <t>AH012</t>
  </si>
  <si>
    <t>Hot Water Cylinder Jacket</t>
  </si>
  <si>
    <t>AH013</t>
  </si>
  <si>
    <t>Radiator</t>
  </si>
  <si>
    <t>AH014</t>
  </si>
  <si>
    <t>Radiator (air to water heat pump system)</t>
  </si>
  <si>
    <t>AH015</t>
  </si>
  <si>
    <t>TRV</t>
  </si>
  <si>
    <t>AH016</t>
  </si>
  <si>
    <t>Install new Stove [HP only, non-standard measure]</t>
  </si>
  <si>
    <t>AH017</t>
  </si>
  <si>
    <t>Mechanically assisted powered cleanse and flush (Powerflushing) of heating system</t>
  </si>
  <si>
    <t>AH018</t>
  </si>
  <si>
    <t>Immersion</t>
  </si>
  <si>
    <t>AH019</t>
  </si>
  <si>
    <t>Magnetic filtration device</t>
  </si>
  <si>
    <t>AH020</t>
  </si>
  <si>
    <t>Pipework for oil</t>
  </si>
  <si>
    <t>AH021</t>
  </si>
  <si>
    <t>Pipework for gas</t>
  </si>
  <si>
    <t>AH022</t>
  </si>
  <si>
    <t>Pipework for heating</t>
  </si>
  <si>
    <t>AH023</t>
  </si>
  <si>
    <t>Pipework for plumbing</t>
  </si>
  <si>
    <t>AH024</t>
  </si>
  <si>
    <t>Pipework for refrigeration</t>
  </si>
  <si>
    <t>AH025</t>
  </si>
  <si>
    <t>Low temperature air to water heat pump [Supplemental cost ONLY &gt;9kW]</t>
  </si>
  <si>
    <t>AH026</t>
  </si>
  <si>
    <t>Disconnect &amp; remove back boiler</t>
  </si>
  <si>
    <t>AH027</t>
  </si>
  <si>
    <t>Disconnect and remove stove</t>
  </si>
  <si>
    <t>AH029</t>
  </si>
  <si>
    <t>Removal and reinstatement of oil/gas boiler</t>
  </si>
  <si>
    <t>AH030</t>
  </si>
  <si>
    <t>Removal and reinstatement of oil tank</t>
  </si>
  <si>
    <t>AH031</t>
  </si>
  <si>
    <t>Upgrade tails from meter to fuseboard - Contractor</t>
  </si>
  <si>
    <t>AH032</t>
  </si>
  <si>
    <t>Upgrade tails from meter to fuseboard - ESB</t>
  </si>
  <si>
    <t>AH033</t>
  </si>
  <si>
    <t>Upgrade earth - Contractor</t>
  </si>
  <si>
    <t>AH034</t>
  </si>
  <si>
    <t>Upgrade earth - ESB</t>
  </si>
  <si>
    <t>AH035</t>
  </si>
  <si>
    <t>Upgrade fuse board</t>
  </si>
  <si>
    <t>AH036</t>
  </si>
  <si>
    <t>New Sub-board</t>
  </si>
  <si>
    <t>AH037</t>
  </si>
  <si>
    <t>Install and wire new earth rod</t>
  </si>
  <si>
    <t>AH038</t>
  </si>
  <si>
    <t>Periodic Inspection Report</t>
  </si>
  <si>
    <t>AH039</t>
  </si>
  <si>
    <t>Upgrade RCD for MEV installation</t>
  </si>
  <si>
    <t>PV</t>
  </si>
  <si>
    <t>AH040</t>
  </si>
  <si>
    <t>Solar PV system</t>
  </si>
  <si>
    <t>KWP</t>
  </si>
  <si>
    <t>AH041</t>
  </si>
  <si>
    <t>Solar PV Hot water diversion system</t>
  </si>
  <si>
    <t>Total - 100 Homes</t>
  </si>
  <si>
    <t>Total - 1 Home</t>
  </si>
  <si>
    <t>v1_pricelistitem:HVMxmOuFvzpoPHWx4IG54oExOG8iRwsBp0NzICW2n0f1XdLEmALelpAqq41KBxbJefCJGHlqTrHisjrn3qcSwQ==:v1_pricelistitemid=%28Do%20Not%20Modify%29%20Price%20List%20Item%20BEWH&amp;checksumLogicalName=%28Do%20Not%20Modify%29%20Row%20Checksum&amp;modifiedon=%28Do%20Not%20Modify%29%20Modified%20On&amp;v1_contractor=Installer&amp;v1_name=Name&amp;v1_measureitem=Measure%20Item&amp;v1_price1=Price&amp;v1_contract=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</si>
</sst>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quot;€&quot;* #,##0.00_-;\-&quot;€&quot;* #,##0.00_-;_-&quot;€&quot;* &quot;-&quot;??_-;_-@_-"/>
    <numFmt numFmtId="165" formatCode="_-&quot;€&quot;* #,##0.0000_-;\-&quot;€&quot;* #,##0.0000_-;_-&quot;€&quot;* &quot;-&quot;??_-;_-@_-"/>
  </numFmts>
  <fonts count="31">
    <font>
      <sz val="11"/>
      <name val="Aptos Narrow"/>
    </font>
    <font>
      <sz val="11"/>
      <name val="Aptos Narrow"/>
      <family val="2"/>
    </font>
    <font>
      <b/>
      <sz val="11"/>
      <color theme="1"/>
      <name val="Aptos Narrow"/>
      <family val="2"/>
      <scheme val="minor"/>
    </font>
    <font>
      <sz val="10"/>
      <name val="Arial"/>
      <family val="2"/>
    </font>
    <font>
      <b/>
      <sz val="16"/>
      <name val="Arial"/>
      <family val="2"/>
    </font>
    <font>
      <sz val="12"/>
      <name val="Calibri"/>
      <family val="2"/>
    </font>
    <font>
      <vertAlign val="superscript"/>
      <sz val="12"/>
      <name val="Calibri"/>
      <family val="2"/>
    </font>
    <font>
      <sz val="12"/>
      <color rgb="FF000000"/>
      <name val="Calibri"/>
      <family val="2"/>
    </font>
    <font>
      <sz val="11"/>
      <name val="Aptos Narrow"/>
      <family val="2"/>
      <scheme val="minor"/>
    </font>
    <font>
      <sz val="11"/>
      <color rgb="FF000000"/>
      <name val="Aptos Narrow"/>
      <family val="2"/>
      <scheme val="minor"/>
    </font>
    <font>
      <b/>
      <sz val="11"/>
      <name val="Aptos Narrow"/>
      <family val="2"/>
    </font>
    <font>
      <b/>
      <sz val="20"/>
      <color rgb="FFFF0000"/>
      <name val="Aptos Narrow"/>
      <family val="2"/>
      <scheme val="minor"/>
    </font>
    <font>
      <b/>
      <sz val="20"/>
      <name val="Aptos Narrow"/>
      <family val="2"/>
      <scheme val="minor"/>
    </font>
    <font>
      <b/>
      <sz val="14"/>
      <color theme="1"/>
      <name val="Aptos Narrow"/>
      <family val="2"/>
      <scheme val="minor"/>
    </font>
    <font>
      <b/>
      <sz val="11"/>
      <name val="Aptos Narrow"/>
      <family val="2"/>
      <scheme val="minor"/>
    </font>
    <font>
      <u/>
      <sz val="11"/>
      <name val="Aptos Narrow"/>
      <family val="2"/>
      <scheme val="minor"/>
    </font>
    <font>
      <sz val="11"/>
      <name val="Calibri"/>
      <family val="2"/>
    </font>
    <font>
      <b/>
      <u/>
      <sz val="11"/>
      <name val="Aptos Narrow"/>
      <family val="2"/>
      <scheme val="minor"/>
    </font>
    <font>
      <b/>
      <sz val="16"/>
      <name val="Aptos Narrow"/>
      <family val="2"/>
      <scheme val="minor"/>
    </font>
    <font>
      <i/>
      <sz val="11"/>
      <name val="Aptos Narrow"/>
      <family val="2"/>
      <scheme val="minor"/>
    </font>
    <font>
      <b/>
      <sz val="18"/>
      <name val="Calibri"/>
      <family val="2"/>
    </font>
    <font>
      <b/>
      <sz val="12"/>
      <name val="Calibri"/>
      <family val="2"/>
    </font>
    <font>
      <b/>
      <sz val="11"/>
      <name val="Calibri"/>
      <family val="2"/>
    </font>
    <font>
      <b/>
      <sz val="11"/>
      <color rgb="FFFFFFFF"/>
      <name val="Calibri"/>
      <family val="2"/>
    </font>
    <font>
      <sz val="12"/>
      <name val="Arial"/>
      <family val="2"/>
    </font>
    <font>
      <b/>
      <sz val="11"/>
      <color theme="0"/>
      <name val="Calibri"/>
      <family val="2"/>
    </font>
    <font>
      <b/>
      <sz val="14"/>
      <name val="Calibri"/>
      <family val="2"/>
    </font>
    <font>
      <b/>
      <sz val="14"/>
      <color theme="0"/>
      <name val="Calibri"/>
      <family val="2"/>
    </font>
    <font>
      <b/>
      <sz val="12"/>
      <color theme="0"/>
      <name val="Calibri"/>
      <family val="2"/>
    </font>
    <font>
      <sz val="10"/>
      <name val="Arial Unicode MS"/>
    </font>
    <font>
      <sz val="12"/>
      <color theme="2" tint="-0.499984740745262"/>
      <name val="Arial"/>
      <family val="2"/>
    </font>
  </fonts>
  <fills count="20">
    <fill>
      <patternFill patternType="none"/>
    </fill>
    <fill>
      <patternFill patternType="gray125"/>
    </fill>
    <fill>
      <patternFill patternType="solid">
        <fgColor theme="9" tint="0.39997558519241921"/>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rgb="FFFFFF00"/>
        <bgColor rgb="FF000000"/>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4" tint="0.59999389629810485"/>
        <bgColor indexed="64"/>
      </patternFill>
    </fill>
    <fill>
      <patternFill patternType="solid">
        <fgColor rgb="FF00B0F0"/>
        <bgColor indexed="64"/>
      </patternFill>
    </fill>
    <fill>
      <patternFill patternType="solid">
        <fgColor rgb="FFD9D9D9"/>
        <bgColor rgb="FF000000"/>
      </patternFill>
    </fill>
    <fill>
      <patternFill patternType="solid">
        <fgColor rgb="FFE7E6E6"/>
        <bgColor rgb="FFD9D9D9"/>
      </patternFill>
    </fill>
    <fill>
      <patternFill patternType="solid">
        <fgColor rgb="FFFF0000"/>
        <bgColor rgb="FF000000"/>
      </patternFill>
    </fill>
    <fill>
      <patternFill patternType="solid">
        <fgColor rgb="FF92D050"/>
        <bgColor rgb="FF000000"/>
      </patternFill>
    </fill>
    <fill>
      <patternFill patternType="solid">
        <fgColor theme="5" tint="0.59999389629810485"/>
        <bgColor rgb="FF000000"/>
      </patternFill>
    </fill>
    <fill>
      <patternFill patternType="solid">
        <fgColor theme="2" tint="-0.499984740745262"/>
        <bgColor rgb="FF000000"/>
      </patternFill>
    </fill>
    <fill>
      <patternFill patternType="solid">
        <fgColor theme="4" tint="0.59999389629810485"/>
        <bgColor rgb="FF000000"/>
      </patternFill>
    </fill>
    <fill>
      <patternFill patternType="solid">
        <fgColor theme="1" tint="0.499984740745262"/>
        <bgColor rgb="FF000000"/>
      </patternFill>
    </fill>
    <fill>
      <patternFill patternType="solid">
        <fgColor rgb="FFFFC000"/>
        <bgColor rgb="FF000000"/>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rgb="FF000000"/>
      </left>
      <right/>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s>
  <cellStyleXfs count="2">
    <xf numFmtId="0" fontId="0" fillId="0" borderId="0"/>
    <xf numFmtId="0" fontId="3" fillId="0" borderId="0"/>
  </cellStyleXfs>
  <cellXfs count="129">
    <xf numFmtId="0" fontId="0" fillId="0" borderId="0" xfId="0"/>
    <xf numFmtId="0" fontId="0" fillId="6" borderId="0" xfId="0" applyFill="1"/>
    <xf numFmtId="0" fontId="2" fillId="6" borderId="9" xfId="0" applyFont="1" applyFill="1" applyBorder="1" applyAlignment="1">
      <alignment horizontal="center" vertical="center"/>
    </xf>
    <xf numFmtId="0" fontId="8" fillId="6" borderId="4" xfId="0" applyFont="1" applyFill="1" applyBorder="1" applyAlignment="1">
      <alignment vertical="center" wrapText="1"/>
    </xf>
    <xf numFmtId="0" fontId="2" fillId="6" borderId="10" xfId="0" applyFont="1" applyFill="1" applyBorder="1" applyAlignment="1">
      <alignment horizontal="center" vertical="center"/>
    </xf>
    <xf numFmtId="0" fontId="8" fillId="0" borderId="11" xfId="0" applyFont="1" applyBorder="1" applyAlignment="1">
      <alignment vertical="center" wrapText="1"/>
    </xf>
    <xf numFmtId="0" fontId="8" fillId="6" borderId="11" xfId="0" applyFont="1" applyFill="1" applyBorder="1" applyAlignment="1">
      <alignment vertical="center" wrapText="1"/>
    </xf>
    <xf numFmtId="0" fontId="14" fillId="0" borderId="11" xfId="0" applyFont="1" applyBorder="1" applyAlignment="1">
      <alignment vertical="center" wrapText="1"/>
    </xf>
    <xf numFmtId="0" fontId="8" fillId="7" borderId="11" xfId="0" applyFont="1" applyFill="1" applyBorder="1" applyAlignment="1">
      <alignment vertical="center"/>
    </xf>
    <xf numFmtId="0" fontId="8" fillId="2" borderId="11" xfId="0" applyFont="1" applyFill="1" applyBorder="1" applyAlignment="1">
      <alignment vertical="center"/>
    </xf>
    <xf numFmtId="0" fontId="8" fillId="9" borderId="11" xfId="0" applyFont="1" applyFill="1" applyBorder="1" applyAlignment="1">
      <alignment vertical="center"/>
    </xf>
    <xf numFmtId="0" fontId="8" fillId="10" borderId="6" xfId="0" applyFont="1" applyFill="1" applyBorder="1" applyAlignment="1">
      <alignment vertical="center" wrapText="1"/>
    </xf>
    <xf numFmtId="0" fontId="2" fillId="6" borderId="3" xfId="0" applyFont="1" applyFill="1" applyBorder="1" applyAlignment="1">
      <alignment horizontal="center" vertical="center"/>
    </xf>
    <xf numFmtId="0" fontId="8" fillId="0" borderId="9" xfId="0" applyFont="1" applyBorder="1" applyAlignment="1">
      <alignment vertical="center" wrapText="1"/>
    </xf>
    <xf numFmtId="0" fontId="9" fillId="6" borderId="0" xfId="0" applyFont="1" applyFill="1" applyAlignment="1">
      <alignment wrapText="1"/>
    </xf>
    <xf numFmtId="0" fontId="2" fillId="6" borderId="15" xfId="0" applyFont="1" applyFill="1" applyBorder="1" applyAlignment="1">
      <alignment horizontal="center" vertical="center"/>
    </xf>
    <xf numFmtId="0" fontId="8" fillId="0" borderId="10" xfId="0" applyFont="1" applyBorder="1" applyAlignment="1">
      <alignment vertical="center" wrapText="1"/>
    </xf>
    <xf numFmtId="0" fontId="2" fillId="6" borderId="18" xfId="0" applyFont="1" applyFill="1" applyBorder="1" applyAlignment="1">
      <alignment horizontal="center" vertical="center"/>
    </xf>
    <xf numFmtId="0" fontId="2" fillId="6" borderId="20" xfId="0" applyFont="1" applyFill="1" applyBorder="1" applyAlignment="1">
      <alignment horizontal="center" vertical="center"/>
    </xf>
    <xf numFmtId="0" fontId="2" fillId="6" borderId="17" xfId="0" applyFont="1" applyFill="1" applyBorder="1" applyAlignment="1">
      <alignment horizontal="center" vertical="center"/>
    </xf>
    <xf numFmtId="0" fontId="7" fillId="11" borderId="1" xfId="0" applyFont="1" applyFill="1" applyBorder="1" applyAlignment="1">
      <alignment horizontal="center" vertical="center"/>
    </xf>
    <xf numFmtId="0" fontId="0" fillId="0" borderId="0" xfId="0" applyAlignment="1">
      <alignment horizontal="left" indent="1"/>
    </xf>
    <xf numFmtId="164" fontId="5" fillId="0" borderId="0" xfId="0" applyNumberFormat="1" applyFont="1" applyAlignment="1">
      <alignment vertical="center" wrapText="1"/>
    </xf>
    <xf numFmtId="0" fontId="5" fillId="0" borderId="0" xfId="0" applyFont="1" applyAlignment="1">
      <alignment horizontal="left" vertical="center" indent="1"/>
    </xf>
    <xf numFmtId="0" fontId="16" fillId="5" borderId="33" xfId="0" applyFont="1" applyFill="1" applyBorder="1" applyAlignment="1">
      <alignment horizontal="left" vertical="center" indent="1"/>
    </xf>
    <xf numFmtId="164" fontId="5" fillId="5" borderId="34" xfId="0" applyNumberFormat="1" applyFont="1" applyFill="1" applyBorder="1" applyAlignment="1">
      <alignment vertical="center"/>
    </xf>
    <xf numFmtId="0" fontId="5" fillId="17" borderId="30" xfId="0" applyFont="1" applyFill="1" applyBorder="1" applyAlignment="1">
      <alignment horizontal="left" vertical="center" indent="1"/>
    </xf>
    <xf numFmtId="164" fontId="5" fillId="17" borderId="32" xfId="0" applyNumberFormat="1" applyFont="1" applyFill="1" applyBorder="1" applyAlignment="1">
      <alignment vertical="center" wrapText="1"/>
    </xf>
    <xf numFmtId="0" fontId="22" fillId="0" borderId="2" xfId="0" applyFont="1" applyBorder="1" applyAlignment="1">
      <alignment horizontal="left" indent="1"/>
    </xf>
    <xf numFmtId="0" fontId="5" fillId="12" borderId="9" xfId="0" applyFont="1" applyFill="1" applyBorder="1"/>
    <xf numFmtId="0" fontId="5" fillId="12" borderId="10" xfId="0" applyFont="1" applyFill="1" applyBorder="1"/>
    <xf numFmtId="0" fontId="5" fillId="12" borderId="12" xfId="0" applyFont="1" applyFill="1" applyBorder="1"/>
    <xf numFmtId="0" fontId="28" fillId="18" borderId="26" xfId="0" applyFont="1" applyFill="1" applyBorder="1" applyAlignment="1">
      <alignment horizontal="center" vertical="center"/>
    </xf>
    <xf numFmtId="0" fontId="22" fillId="0" borderId="27" xfId="0" applyFont="1" applyBorder="1" applyAlignment="1">
      <alignment horizontal="left" indent="1"/>
    </xf>
    <xf numFmtId="3" fontId="5" fillId="4" borderId="1" xfId="0" applyNumberFormat="1" applyFont="1" applyFill="1" applyBorder="1" applyAlignment="1">
      <alignment horizontal="center" vertical="center"/>
    </xf>
    <xf numFmtId="0" fontId="7" fillId="4" borderId="1" xfId="0" applyFont="1" applyFill="1" applyBorder="1" applyAlignment="1">
      <alignment horizontal="center" vertical="center"/>
    </xf>
    <xf numFmtId="0" fontId="20" fillId="3" borderId="26" xfId="0" applyFont="1" applyFill="1" applyBorder="1" applyAlignment="1">
      <alignment horizontal="center" vertical="center" wrapText="1"/>
    </xf>
    <xf numFmtId="0" fontId="26" fillId="3" borderId="26" xfId="0" applyFont="1" applyFill="1" applyBorder="1" applyAlignment="1">
      <alignment horizontal="left" vertical="center" wrapText="1" indent="1"/>
    </xf>
    <xf numFmtId="0" fontId="20" fillId="3" borderId="25" xfId="0" applyFont="1" applyFill="1" applyBorder="1" applyAlignment="1">
      <alignment vertical="center" wrapText="1"/>
    </xf>
    <xf numFmtId="0" fontId="21" fillId="3" borderId="25" xfId="0" applyFont="1" applyFill="1" applyBorder="1" applyAlignment="1">
      <alignment horizontal="center" vertical="center" wrapText="1"/>
    </xf>
    <xf numFmtId="0" fontId="21" fillId="3" borderId="1" xfId="0" applyFont="1" applyFill="1" applyBorder="1" applyAlignment="1">
      <alignment horizontal="center" vertical="center" wrapText="1"/>
    </xf>
    <xf numFmtId="43" fontId="0" fillId="0" borderId="0" xfId="0" applyNumberFormat="1"/>
    <xf numFmtId="0" fontId="29" fillId="0" borderId="2" xfId="0" applyFont="1" applyBorder="1" applyAlignment="1">
      <alignment vertical="center"/>
    </xf>
    <xf numFmtId="0" fontId="29" fillId="6" borderId="2" xfId="0" applyFont="1" applyFill="1" applyBorder="1" applyAlignment="1">
      <alignment vertical="center"/>
    </xf>
    <xf numFmtId="43" fontId="21" fillId="3" borderId="33" xfId="0" applyNumberFormat="1" applyFont="1" applyFill="1" applyBorder="1" applyAlignment="1">
      <alignment horizontal="center" vertical="center" wrapText="1"/>
    </xf>
    <xf numFmtId="43" fontId="21" fillId="3" borderId="34" xfId="0" applyNumberFormat="1" applyFont="1" applyFill="1" applyBorder="1" applyAlignment="1">
      <alignment horizontal="center" vertical="center" wrapText="1"/>
    </xf>
    <xf numFmtId="164" fontId="5" fillId="17" borderId="27" xfId="0" applyNumberFormat="1" applyFont="1" applyFill="1" applyBorder="1"/>
    <xf numFmtId="164" fontId="5" fillId="14" borderId="27" xfId="0" applyNumberFormat="1" applyFont="1" applyFill="1" applyBorder="1"/>
    <xf numFmtId="0" fontId="23" fillId="13" borderId="28" xfId="0" applyFont="1" applyFill="1" applyBorder="1" applyAlignment="1">
      <alignment horizontal="center"/>
    </xf>
    <xf numFmtId="0" fontId="22" fillId="3" borderId="25" xfId="0" applyFont="1" applyFill="1" applyBorder="1" applyAlignment="1">
      <alignment horizontal="center" vertical="center" wrapText="1"/>
    </xf>
    <xf numFmtId="0" fontId="5" fillId="11" borderId="33" xfId="0" applyFont="1" applyFill="1" applyBorder="1" applyAlignment="1">
      <alignment horizontal="center" vertical="center"/>
    </xf>
    <xf numFmtId="164" fontId="5" fillId="11" borderId="34" xfId="0" applyNumberFormat="1" applyFont="1" applyFill="1" applyBorder="1"/>
    <xf numFmtId="0" fontId="5" fillId="11" borderId="35" xfId="0" applyFont="1" applyFill="1" applyBorder="1" applyAlignment="1">
      <alignment horizontal="center" vertical="center"/>
    </xf>
    <xf numFmtId="164" fontId="5" fillId="11" borderId="36" xfId="0" applyNumberFormat="1" applyFont="1" applyFill="1" applyBorder="1"/>
    <xf numFmtId="0" fontId="7" fillId="11" borderId="35" xfId="0" applyFont="1" applyFill="1" applyBorder="1" applyAlignment="1">
      <alignment horizontal="center" vertical="center"/>
    </xf>
    <xf numFmtId="164" fontId="7" fillId="11" borderId="36" xfId="0" applyNumberFormat="1" applyFont="1" applyFill="1" applyBorder="1"/>
    <xf numFmtId="0" fontId="24" fillId="11" borderId="35" xfId="0" applyFont="1" applyFill="1" applyBorder="1" applyAlignment="1">
      <alignment horizontal="center" vertical="center"/>
    </xf>
    <xf numFmtId="0" fontId="16" fillId="11" borderId="35" xfId="0" applyFont="1" applyFill="1" applyBorder="1" applyAlignment="1">
      <alignment horizontal="center" vertical="center"/>
    </xf>
    <xf numFmtId="0" fontId="5" fillId="11" borderId="30" xfId="0" applyFont="1" applyFill="1" applyBorder="1" applyAlignment="1">
      <alignment horizontal="center" vertical="center"/>
    </xf>
    <xf numFmtId="0" fontId="7" fillId="11" borderId="31" xfId="0" applyFont="1" applyFill="1" applyBorder="1" applyAlignment="1">
      <alignment horizontal="center" vertical="center"/>
    </xf>
    <xf numFmtId="164" fontId="5" fillId="11" borderId="32" xfId="0" applyNumberFormat="1" applyFont="1" applyFill="1" applyBorder="1"/>
    <xf numFmtId="164" fontId="0" fillId="0" borderId="34" xfId="0" applyNumberFormat="1" applyBorder="1"/>
    <xf numFmtId="164" fontId="0" fillId="0" borderId="32" xfId="0" applyNumberFormat="1" applyBorder="1"/>
    <xf numFmtId="164" fontId="16" fillId="4" borderId="35" xfId="0" applyNumberFormat="1" applyFont="1" applyFill="1" applyBorder="1"/>
    <xf numFmtId="164" fontId="16" fillId="4" borderId="36" xfId="0" applyNumberFormat="1" applyFont="1" applyFill="1" applyBorder="1"/>
    <xf numFmtId="164" fontId="16" fillId="3" borderId="35" xfId="0" applyNumberFormat="1" applyFont="1" applyFill="1" applyBorder="1"/>
    <xf numFmtId="164" fontId="16" fillId="3" borderId="36" xfId="0" applyNumberFormat="1" applyFont="1" applyFill="1" applyBorder="1"/>
    <xf numFmtId="164" fontId="16" fillId="4" borderId="30" xfId="0" applyNumberFormat="1" applyFont="1" applyFill="1" applyBorder="1"/>
    <xf numFmtId="164" fontId="16" fillId="4" borderId="32" xfId="0" applyNumberFormat="1" applyFont="1" applyFill="1" applyBorder="1"/>
    <xf numFmtId="0" fontId="16" fillId="14" borderId="35" xfId="0" applyFont="1" applyFill="1" applyBorder="1" applyAlignment="1">
      <alignment horizontal="left" vertical="center" indent="1"/>
    </xf>
    <xf numFmtId="164" fontId="5" fillId="14" borderId="36" xfId="0" applyNumberFormat="1" applyFont="1" applyFill="1" applyBorder="1" applyAlignment="1">
      <alignment vertical="center"/>
    </xf>
    <xf numFmtId="0" fontId="16" fillId="8" borderId="11" xfId="0" applyFont="1" applyFill="1" applyBorder="1" applyAlignment="1">
      <alignment horizontal="left" vertical="center"/>
    </xf>
    <xf numFmtId="0" fontId="22" fillId="19" borderId="2" xfId="0" applyFont="1" applyFill="1" applyBorder="1" applyAlignment="1">
      <alignment horizontal="left" indent="1"/>
    </xf>
    <xf numFmtId="0" fontId="1" fillId="0" borderId="9" xfId="0" applyFont="1" applyBorder="1"/>
    <xf numFmtId="0" fontId="1" fillId="10" borderId="10" xfId="0" applyFont="1" applyFill="1" applyBorder="1"/>
    <xf numFmtId="0" fontId="1" fillId="8" borderId="12" xfId="0" applyFont="1" applyFill="1" applyBorder="1"/>
    <xf numFmtId="0" fontId="8" fillId="0" borderId="19" xfId="0" applyFont="1" applyBorder="1" applyAlignment="1">
      <alignment vertical="center" wrapText="1"/>
    </xf>
    <xf numFmtId="0" fontId="1" fillId="0" borderId="16" xfId="0" applyFont="1" applyBorder="1" applyAlignment="1">
      <alignment vertical="center" wrapText="1"/>
    </xf>
    <xf numFmtId="0" fontId="1" fillId="0" borderId="22" xfId="0" applyFont="1" applyBorder="1" applyAlignment="1">
      <alignment vertical="center" wrapText="1"/>
    </xf>
    <xf numFmtId="0" fontId="8" fillId="0" borderId="22" xfId="0" applyFont="1" applyBorder="1" applyAlignment="1">
      <alignment vertical="center" wrapText="1"/>
    </xf>
    <xf numFmtId="0" fontId="5" fillId="4" borderId="1" xfId="0" applyFont="1" applyFill="1" applyBorder="1" applyAlignment="1" applyProtection="1">
      <alignment horizontal="center" vertical="center"/>
      <protection locked="0"/>
    </xf>
    <xf numFmtId="164" fontId="5" fillId="5" borderId="27" xfId="0" applyNumberFormat="1" applyFont="1" applyFill="1" applyBorder="1" applyProtection="1">
      <protection locked="0"/>
    </xf>
    <xf numFmtId="164" fontId="5" fillId="5" borderId="27" xfId="0" applyNumberFormat="1" applyFont="1" applyFill="1" applyBorder="1" applyAlignment="1" applyProtection="1">
      <alignment wrapText="1"/>
      <protection locked="0"/>
    </xf>
    <xf numFmtId="165" fontId="16" fillId="4" borderId="35" xfId="0" applyNumberFormat="1" applyFont="1" applyFill="1" applyBorder="1"/>
    <xf numFmtId="165" fontId="16" fillId="4" borderId="36" xfId="0" applyNumberFormat="1" applyFont="1" applyFill="1" applyBorder="1" applyAlignment="1">
      <alignment horizontal="left"/>
    </xf>
    <xf numFmtId="0" fontId="5" fillId="4" borderId="1" xfId="0" applyFont="1" applyFill="1" applyBorder="1" applyAlignment="1">
      <alignment horizontal="center" vertical="center"/>
    </xf>
    <xf numFmtId="10" fontId="0" fillId="0" borderId="0" xfId="0" applyNumberFormat="1"/>
    <xf numFmtId="0" fontId="21" fillId="3" borderId="40" xfId="0" applyFont="1" applyFill="1" applyBorder="1" applyAlignment="1">
      <alignment horizontal="center" vertical="center" wrapText="1"/>
    </xf>
    <xf numFmtId="164" fontId="5" fillId="11" borderId="28" xfId="0" applyNumberFormat="1" applyFont="1" applyFill="1" applyBorder="1"/>
    <xf numFmtId="164" fontId="5" fillId="14" borderId="27" xfId="0" applyNumberFormat="1" applyFont="1" applyFill="1" applyBorder="1" applyProtection="1">
      <protection locked="0"/>
    </xf>
    <xf numFmtId="0" fontId="18" fillId="3" borderId="23"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8" fillId="3" borderId="17" xfId="0" applyFont="1" applyFill="1" applyBorder="1" applyAlignment="1">
      <alignment horizontal="center" vertical="center" wrapText="1"/>
    </xf>
    <xf numFmtId="0" fontId="11" fillId="8" borderId="3" xfId="0" applyFont="1" applyFill="1" applyBorder="1" applyAlignment="1">
      <alignment horizontal="center"/>
    </xf>
    <xf numFmtId="0" fontId="11" fillId="8" borderId="4" xfId="0" applyFont="1" applyFill="1" applyBorder="1" applyAlignment="1">
      <alignment horizontal="center"/>
    </xf>
    <xf numFmtId="0" fontId="12" fillId="8" borderId="5" xfId="0" applyFont="1" applyFill="1" applyBorder="1" applyAlignment="1">
      <alignment horizontal="center"/>
    </xf>
    <xf numFmtId="0" fontId="12" fillId="8" borderId="6" xfId="0" applyFont="1" applyFill="1" applyBorder="1" applyAlignment="1">
      <alignment horizontal="center"/>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2" fillId="6" borderId="10" xfId="0" applyFont="1" applyFill="1" applyBorder="1" applyAlignment="1">
      <alignment horizontal="center" vertical="center"/>
    </xf>
    <xf numFmtId="0" fontId="2" fillId="6" borderId="12" xfId="0" applyFont="1" applyFill="1" applyBorder="1" applyAlignment="1">
      <alignment horizontal="center" vertical="center"/>
    </xf>
    <xf numFmtId="0" fontId="18" fillId="3" borderId="13" xfId="0" applyFont="1" applyFill="1" applyBorder="1" applyAlignment="1">
      <alignment horizontal="center" vertical="center" wrapText="1"/>
    </xf>
    <xf numFmtId="0" fontId="18" fillId="3" borderId="14" xfId="0" applyFont="1" applyFill="1" applyBorder="1" applyAlignment="1">
      <alignment horizontal="center" vertical="center" wrapText="1"/>
    </xf>
    <xf numFmtId="0" fontId="21" fillId="11" borderId="33" xfId="0" applyFont="1" applyFill="1" applyBorder="1" applyAlignment="1">
      <alignment horizontal="center"/>
    </xf>
    <xf numFmtId="0" fontId="21" fillId="11" borderId="29" xfId="0" applyFont="1" applyFill="1" applyBorder="1" applyAlignment="1">
      <alignment horizontal="center"/>
    </xf>
    <xf numFmtId="0" fontId="21" fillId="11" borderId="30" xfId="0" applyFont="1" applyFill="1" applyBorder="1" applyAlignment="1">
      <alignment horizontal="center"/>
    </xf>
    <xf numFmtId="0" fontId="21" fillId="11" borderId="31" xfId="0" applyFont="1" applyFill="1" applyBorder="1" applyAlignment="1">
      <alignment horizontal="center"/>
    </xf>
    <xf numFmtId="0" fontId="27" fillId="16" borderId="24" xfId="0" applyFont="1" applyFill="1" applyBorder="1" applyAlignment="1">
      <alignment horizontal="center" vertical="center"/>
    </xf>
    <xf numFmtId="0" fontId="25" fillId="16" borderId="25" xfId="0" applyFont="1" applyFill="1" applyBorder="1" applyAlignment="1">
      <alignment horizontal="center" vertical="center"/>
    </xf>
    <xf numFmtId="0" fontId="25" fillId="16" borderId="26" xfId="0" applyFont="1" applyFill="1" applyBorder="1" applyAlignment="1">
      <alignment horizontal="center" vertical="center"/>
    </xf>
    <xf numFmtId="0" fontId="22" fillId="15" borderId="24" xfId="0" applyFont="1" applyFill="1" applyBorder="1" applyAlignment="1">
      <alignment horizontal="center" vertical="center" wrapText="1"/>
    </xf>
    <xf numFmtId="0" fontId="22" fillId="15" borderId="25" xfId="0" applyFont="1" applyFill="1" applyBorder="1" applyAlignment="1">
      <alignment horizontal="center" vertical="center" wrapText="1"/>
    </xf>
    <xf numFmtId="0" fontId="26" fillId="15" borderId="24" xfId="0" applyFont="1" applyFill="1" applyBorder="1" applyAlignment="1">
      <alignment horizontal="center" vertical="center" wrapText="1"/>
    </xf>
    <xf numFmtId="0" fontId="26" fillId="15" borderId="25" xfId="0" applyFont="1" applyFill="1" applyBorder="1" applyAlignment="1">
      <alignment horizontal="center" vertical="center" wrapText="1"/>
    </xf>
    <xf numFmtId="0" fontId="26" fillId="15" borderId="26" xfId="0" applyFont="1" applyFill="1" applyBorder="1" applyAlignment="1">
      <alignment horizontal="center" vertical="center" wrapText="1"/>
    </xf>
    <xf numFmtId="0" fontId="21" fillId="15" borderId="24" xfId="0" applyFont="1" applyFill="1" applyBorder="1" applyAlignment="1">
      <alignment horizontal="center" vertical="center" wrapText="1"/>
    </xf>
    <xf numFmtId="0" fontId="21" fillId="15" borderId="25" xfId="0" applyFont="1" applyFill="1" applyBorder="1" applyAlignment="1">
      <alignment horizontal="center" vertical="center" wrapText="1"/>
    </xf>
    <xf numFmtId="0" fontId="21" fillId="15" borderId="26" xfId="0" applyFont="1" applyFill="1" applyBorder="1" applyAlignment="1">
      <alignment horizontal="center" vertical="center" wrapText="1"/>
    </xf>
    <xf numFmtId="0" fontId="30" fillId="5" borderId="37" xfId="0" applyFont="1" applyFill="1" applyBorder="1" applyAlignment="1" applyProtection="1">
      <alignment horizontal="center" vertical="center"/>
      <protection locked="0"/>
    </xf>
    <xf numFmtId="0" fontId="30" fillId="5" borderId="38" xfId="0" applyFont="1" applyFill="1" applyBorder="1" applyAlignment="1" applyProtection="1">
      <alignment horizontal="center" vertical="center"/>
      <protection locked="0"/>
    </xf>
    <xf numFmtId="0" fontId="30" fillId="5" borderId="39" xfId="0" applyFont="1" applyFill="1" applyBorder="1" applyAlignment="1" applyProtection="1">
      <alignment horizontal="center" vertical="center"/>
      <protection locked="0"/>
    </xf>
    <xf numFmtId="0" fontId="4" fillId="11" borderId="1" xfId="0" applyFont="1" applyFill="1" applyBorder="1" applyAlignment="1">
      <alignment horizontal="center" vertical="center"/>
    </xf>
    <xf numFmtId="0" fontId="4" fillId="11" borderId="2" xfId="0" applyFont="1" applyFill="1" applyBorder="1" applyAlignment="1">
      <alignment horizontal="center" vertical="center"/>
    </xf>
    <xf numFmtId="0" fontId="27" fillId="16" borderId="25" xfId="0" applyFont="1" applyFill="1" applyBorder="1" applyAlignment="1">
      <alignment horizontal="center" vertical="center"/>
    </xf>
    <xf numFmtId="0" fontId="27" fillId="16" borderId="26" xfId="0" applyFont="1" applyFill="1" applyBorder="1" applyAlignment="1">
      <alignment horizontal="center" vertical="center"/>
    </xf>
    <xf numFmtId="0" fontId="27" fillId="16" borderId="1" xfId="0" applyFont="1" applyFill="1" applyBorder="1" applyAlignment="1">
      <alignment horizontal="center" vertical="center"/>
    </xf>
    <xf numFmtId="0" fontId="5" fillId="4" borderId="29"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cellXfs>
  <cellStyles count="2">
    <cellStyle name="Normal" xfId="0" builtinId="0"/>
    <cellStyle name="Normal 2" xfId="1" xr:uid="{891DACE9-4B66-4AC1-B024-2C583B524F21}"/>
  </cellStyles>
  <dxfs count="29">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8" tint="0.59996337778862885"/>
        </patternFill>
      </fill>
    </dxf>
    <dxf>
      <fill>
        <patternFill>
          <bgColor rgb="FFFFC000"/>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ont>
        <color rgb="FF006100"/>
      </font>
      <fill>
        <patternFill>
          <bgColor rgb="FFC6EFCE"/>
        </patternFill>
      </fill>
    </dxf>
    <dxf>
      <font>
        <color theme="0"/>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5" Type="http://schemas.openxmlformats.org/officeDocument/2006/relationships/customXml" Target="../customXml/item8.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 Id="rId14" Type="http://schemas.openxmlformats.org/officeDocument/2006/relationships/customXml" Target="../customXml/item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10736-4254-4400-839B-EC255B4FA5B1}">
  <sheetPr>
    <tabColor theme="4" tint="0.39997558519241921"/>
  </sheetPr>
  <dimension ref="A1:C32"/>
  <sheetViews>
    <sheetView zoomScale="90" zoomScaleNormal="90" workbookViewId="0">
      <selection activeCell="B6" sqref="B6"/>
    </sheetView>
  </sheetViews>
  <sheetFormatPr defaultRowHeight="14.45"/>
  <cols>
    <col min="1" max="1" width="7.5703125" customWidth="1"/>
    <col min="2" max="2" width="213.7109375" customWidth="1"/>
    <col min="4" max="4" width="50.140625" customWidth="1"/>
  </cols>
  <sheetData>
    <row r="1" spans="1:2" ht="25.9">
      <c r="A1" s="93" t="s">
        <v>0</v>
      </c>
      <c r="B1" s="94"/>
    </row>
    <row r="2" spans="1:2" ht="26.45" thickBot="1">
      <c r="A2" s="95" t="s">
        <v>1</v>
      </c>
      <c r="B2" s="96"/>
    </row>
    <row r="3" spans="1:2" ht="18.600000000000001" thickBot="1">
      <c r="A3" s="97" t="s">
        <v>2</v>
      </c>
      <c r="B3" s="98"/>
    </row>
    <row r="4" spans="1:2" ht="42" customHeight="1">
      <c r="A4" s="2">
        <v>1</v>
      </c>
      <c r="B4" s="3" t="s">
        <v>3</v>
      </c>
    </row>
    <row r="5" spans="1:2" ht="42" customHeight="1">
      <c r="A5" s="4">
        <v>2</v>
      </c>
      <c r="B5" s="5" t="s">
        <v>4</v>
      </c>
    </row>
    <row r="6" spans="1:2" ht="42" customHeight="1">
      <c r="A6" s="4">
        <v>3</v>
      </c>
      <c r="B6" s="5" t="s">
        <v>5</v>
      </c>
    </row>
    <row r="7" spans="1:2" ht="42" customHeight="1">
      <c r="A7" s="4">
        <v>4</v>
      </c>
      <c r="B7" s="6" t="s">
        <v>6</v>
      </c>
    </row>
    <row r="8" spans="1:2" ht="41.45" customHeight="1">
      <c r="A8" s="4">
        <v>5</v>
      </c>
      <c r="B8" s="6" t="s">
        <v>7</v>
      </c>
    </row>
    <row r="9" spans="1:2" ht="43.9" customHeight="1">
      <c r="A9" s="4">
        <v>6</v>
      </c>
      <c r="B9" s="6" t="s">
        <v>8</v>
      </c>
    </row>
    <row r="10" spans="1:2" ht="43.9" customHeight="1">
      <c r="A10" s="4">
        <v>7</v>
      </c>
      <c r="B10" s="6" t="s">
        <v>9</v>
      </c>
    </row>
    <row r="11" spans="1:2" ht="43.9" customHeight="1">
      <c r="A11" s="4">
        <v>8</v>
      </c>
      <c r="B11" s="7" t="s">
        <v>10</v>
      </c>
    </row>
    <row r="12" spans="1:2" ht="30" customHeight="1">
      <c r="A12" s="4">
        <v>9</v>
      </c>
      <c r="B12" s="5" t="s">
        <v>11</v>
      </c>
    </row>
    <row r="13" spans="1:2" ht="190.15" customHeight="1">
      <c r="A13" s="4">
        <v>10</v>
      </c>
      <c r="B13" s="6" t="s">
        <v>12</v>
      </c>
    </row>
    <row r="14" spans="1:2" ht="18.600000000000001" customHeight="1">
      <c r="A14" s="99">
        <v>11</v>
      </c>
      <c r="B14" s="5" t="s">
        <v>13</v>
      </c>
    </row>
    <row r="15" spans="1:2" ht="18.600000000000001" customHeight="1">
      <c r="A15" s="99"/>
      <c r="B15" s="8" t="s">
        <v>14</v>
      </c>
    </row>
    <row r="16" spans="1:2" ht="18.600000000000001" customHeight="1">
      <c r="A16" s="99"/>
      <c r="B16" s="9" t="s">
        <v>15</v>
      </c>
    </row>
    <row r="17" spans="1:3" ht="18.600000000000001" customHeight="1">
      <c r="A17" s="99"/>
      <c r="B17" s="10" t="s">
        <v>16</v>
      </c>
    </row>
    <row r="18" spans="1:3" ht="18.600000000000001" customHeight="1">
      <c r="A18" s="99">
        <v>12</v>
      </c>
      <c r="B18" s="6" t="s">
        <v>17</v>
      </c>
    </row>
    <row r="19" spans="1:3" ht="18.600000000000001" customHeight="1">
      <c r="A19" s="99"/>
      <c r="B19" s="71" t="s">
        <v>18</v>
      </c>
    </row>
    <row r="20" spans="1:3" ht="18.600000000000001" customHeight="1" thickBot="1">
      <c r="A20" s="100"/>
      <c r="B20" s="11" t="s">
        <v>19</v>
      </c>
    </row>
    <row r="21" spans="1:3" s="1" customFormat="1" ht="26.1" customHeight="1" thickBot="1">
      <c r="A21" s="101" t="s">
        <v>20</v>
      </c>
      <c r="B21" s="102"/>
    </row>
    <row r="22" spans="1:3" s="1" customFormat="1" ht="129.75" customHeight="1">
      <c r="A22" s="12">
        <v>13</v>
      </c>
      <c r="B22" s="13" t="s">
        <v>21</v>
      </c>
      <c r="C22" s="14"/>
    </row>
    <row r="23" spans="1:3" s="1" customFormat="1" ht="73.150000000000006" customHeight="1">
      <c r="A23" s="15">
        <v>14</v>
      </c>
      <c r="B23" s="16" t="s">
        <v>22</v>
      </c>
    </row>
    <row r="24" spans="1:3" s="1" customFormat="1" ht="36" customHeight="1">
      <c r="A24" s="15">
        <v>15</v>
      </c>
      <c r="B24" s="16" t="s">
        <v>23</v>
      </c>
    </row>
    <row r="25" spans="1:3" s="1" customFormat="1" ht="142.9" customHeight="1">
      <c r="A25" s="17">
        <v>16</v>
      </c>
      <c r="B25" s="76" t="s">
        <v>24</v>
      </c>
    </row>
    <row r="26" spans="1:3" s="1" customFormat="1" ht="26.1" customHeight="1">
      <c r="A26" s="92" t="s">
        <v>25</v>
      </c>
      <c r="B26" s="91"/>
    </row>
    <row r="27" spans="1:3" ht="69" customHeight="1">
      <c r="A27" s="18">
        <v>17</v>
      </c>
      <c r="B27" s="77" t="s">
        <v>26</v>
      </c>
    </row>
    <row r="28" spans="1:3" ht="27" customHeight="1">
      <c r="A28" s="90" t="s">
        <v>27</v>
      </c>
      <c r="B28" s="91"/>
    </row>
    <row r="29" spans="1:3" ht="93" customHeight="1">
      <c r="A29" s="19">
        <v>18</v>
      </c>
      <c r="B29" s="78" t="s">
        <v>28</v>
      </c>
    </row>
    <row r="30" spans="1:3" ht="25.5" customHeight="1">
      <c r="A30" s="90" t="s">
        <v>29</v>
      </c>
      <c r="B30" s="91"/>
    </row>
    <row r="31" spans="1:3" ht="69" customHeight="1">
      <c r="A31" s="19">
        <v>19</v>
      </c>
      <c r="B31" s="79" t="s">
        <v>30</v>
      </c>
    </row>
    <row r="32" spans="1:3" ht="15.75" customHeight="1"/>
  </sheetData>
  <sheetProtection algorithmName="SHA-512" hashValue="Tb8mmMDrGOlGYhnUdL3thb0PLDsOg/BzqS2Rxs6FMbIDRHGp8/U7d8VhlKmwl7/H/oo6CDVk4EVBUdeYyWDT/g==" saltValue="g6vXeJ6YYDYNgaEMyAjFWw==" spinCount="100000" sheet="1" objects="1" scenarios="1"/>
  <mergeCells count="9">
    <mergeCell ref="A30:B30"/>
    <mergeCell ref="A28:B28"/>
    <mergeCell ref="A26:B26"/>
    <mergeCell ref="A1:B1"/>
    <mergeCell ref="A2:B2"/>
    <mergeCell ref="A3:B3"/>
    <mergeCell ref="A14:A17"/>
    <mergeCell ref="A18:A20"/>
    <mergeCell ref="A21:B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E1559-95FF-4E6E-BF1E-43BAAECB9BEA}">
  <sheetPr>
    <tabColor theme="8" tint="0.39997558519241921"/>
  </sheetPr>
  <dimension ref="A1:O110"/>
  <sheetViews>
    <sheetView tabSelected="1" zoomScale="70" zoomScaleNormal="70" workbookViewId="0">
      <selection activeCell="D8" sqref="D8"/>
    </sheetView>
  </sheetViews>
  <sheetFormatPr defaultRowHeight="14.45"/>
  <cols>
    <col min="1" max="1" width="18.85546875" customWidth="1"/>
    <col min="2" max="2" width="10.140625" style="21" customWidth="1"/>
    <col min="3" max="3" width="107.7109375" bestFit="1" customWidth="1"/>
    <col min="4" max="8" width="16.5703125" customWidth="1"/>
    <col min="9" max="9" width="21.42578125" customWidth="1"/>
    <col min="10" max="10" width="19.7109375" customWidth="1"/>
    <col min="11" max="12" width="12.7109375" style="41" customWidth="1"/>
    <col min="13" max="13" width="12.7109375" customWidth="1"/>
    <col min="15" max="15" width="9.5703125" bestFit="1" customWidth="1"/>
  </cols>
  <sheetData>
    <row r="1" spans="1:15" ht="15" thickBot="1"/>
    <row r="2" spans="1:15" ht="19.149999999999999" customHeight="1">
      <c r="C2" s="24" t="s">
        <v>31</v>
      </c>
      <c r="D2" s="25" t="s">
        <v>32</v>
      </c>
      <c r="H2" s="73" t="s">
        <v>33</v>
      </c>
    </row>
    <row r="3" spans="1:15" ht="19.149999999999999" customHeight="1">
      <c r="C3" s="69" t="s">
        <v>34</v>
      </c>
      <c r="D3" s="70" t="s">
        <v>32</v>
      </c>
      <c r="H3" s="74" t="s">
        <v>35</v>
      </c>
    </row>
    <row r="4" spans="1:15" ht="19.149999999999999" customHeight="1" thickBot="1">
      <c r="C4" s="26" t="s">
        <v>36</v>
      </c>
      <c r="D4" s="27" t="s">
        <v>32</v>
      </c>
      <c r="H4" s="75" t="s">
        <v>37</v>
      </c>
    </row>
    <row r="5" spans="1:15" ht="16.899999999999999" customHeight="1" thickBot="1">
      <c r="C5" s="23"/>
      <c r="D5" s="22"/>
    </row>
    <row r="6" spans="1:15" ht="49.15" customHeight="1" thickBot="1">
      <c r="A6" s="121" t="s">
        <v>38</v>
      </c>
      <c r="B6" s="121"/>
      <c r="C6" s="122"/>
      <c r="D6" s="118" t="s">
        <v>39</v>
      </c>
      <c r="E6" s="119"/>
      <c r="F6" s="119"/>
      <c r="G6" s="119"/>
      <c r="H6" s="120"/>
    </row>
    <row r="7" spans="1:15" ht="58.15" thickBot="1">
      <c r="A7" s="36" t="s">
        <v>40</v>
      </c>
      <c r="B7" s="37" t="s">
        <v>41</v>
      </c>
      <c r="C7" s="38" t="s">
        <v>42</v>
      </c>
      <c r="D7" s="39" t="s">
        <v>43</v>
      </c>
      <c r="E7" s="39" t="s">
        <v>44</v>
      </c>
      <c r="F7" s="49" t="s">
        <v>45</v>
      </c>
      <c r="G7" s="49" t="s">
        <v>46</v>
      </c>
      <c r="H7" s="87" t="s">
        <v>47</v>
      </c>
      <c r="I7" s="40" t="s">
        <v>48</v>
      </c>
      <c r="K7" s="44" t="s">
        <v>49</v>
      </c>
      <c r="L7" s="45" t="s">
        <v>50</v>
      </c>
    </row>
    <row r="8" spans="1:15" ht="18.600000000000001" customHeight="1">
      <c r="A8" s="125" t="s">
        <v>51</v>
      </c>
      <c r="B8" s="28" t="s">
        <v>52</v>
      </c>
      <c r="C8" s="29" t="s">
        <v>53</v>
      </c>
      <c r="D8" s="81">
        <v>0</v>
      </c>
      <c r="E8" s="50" t="s">
        <v>54</v>
      </c>
      <c r="F8" s="126">
        <v>50.78</v>
      </c>
      <c r="G8" s="126">
        <v>2682.2</v>
      </c>
      <c r="H8" s="51">
        <f>D8*G8</f>
        <v>0</v>
      </c>
      <c r="I8" s="48" t="str">
        <f>IF(D8="", "Please Submit a rate", IF(AND(D8&gt;=MIN(K8,L8), D8&lt;=MAX(K8,L8)), "Within range", "Out of range"))</f>
        <v>Out of range</v>
      </c>
      <c r="J8" s="42" t="str">
        <f>IF(D8&lt;=0,"Please submit a rate","")</f>
        <v>Please submit a rate</v>
      </c>
      <c r="K8" s="63">
        <v>18</v>
      </c>
      <c r="L8" s="64">
        <v>48.25</v>
      </c>
      <c r="O8" s="86"/>
    </row>
    <row r="9" spans="1:15" ht="18.600000000000001" customHeight="1">
      <c r="A9" s="125"/>
      <c r="B9" s="28" t="s">
        <v>55</v>
      </c>
      <c r="C9" s="30" t="s">
        <v>56</v>
      </c>
      <c r="D9" s="46">
        <f>D8</f>
        <v>0</v>
      </c>
      <c r="E9" s="52" t="s">
        <v>54</v>
      </c>
      <c r="F9" s="127"/>
      <c r="G9" s="127"/>
      <c r="H9" s="53">
        <f>H8</f>
        <v>0</v>
      </c>
      <c r="I9" s="88"/>
      <c r="J9" s="43"/>
      <c r="K9" s="63">
        <v>18</v>
      </c>
      <c r="L9" s="64">
        <v>48.25</v>
      </c>
      <c r="O9" s="86"/>
    </row>
    <row r="10" spans="1:15" ht="18.600000000000001" customHeight="1">
      <c r="A10" s="125"/>
      <c r="B10" s="28" t="s">
        <v>57</v>
      </c>
      <c r="C10" s="30" t="s">
        <v>58</v>
      </c>
      <c r="D10" s="46">
        <f>D8</f>
        <v>0</v>
      </c>
      <c r="E10" s="52" t="s">
        <v>54</v>
      </c>
      <c r="F10" s="127"/>
      <c r="G10" s="127"/>
      <c r="H10" s="53">
        <f>H8</f>
        <v>0</v>
      </c>
      <c r="I10" s="88"/>
      <c r="J10" s="43"/>
      <c r="K10" s="63">
        <v>18</v>
      </c>
      <c r="L10" s="64">
        <v>48.25</v>
      </c>
      <c r="O10" s="86"/>
    </row>
    <row r="11" spans="1:15" ht="18.600000000000001" customHeight="1">
      <c r="A11" s="125"/>
      <c r="B11" s="28" t="s">
        <v>59</v>
      </c>
      <c r="C11" s="30" t="s">
        <v>60</v>
      </c>
      <c r="D11" s="81">
        <v>0</v>
      </c>
      <c r="E11" s="52" t="s">
        <v>54</v>
      </c>
      <c r="F11" s="128">
        <v>20</v>
      </c>
      <c r="G11" s="128">
        <v>796.6</v>
      </c>
      <c r="H11" s="53">
        <f>D11*G11</f>
        <v>0</v>
      </c>
      <c r="I11" s="48" t="str">
        <f>IF(D11="", "Please Submit a rate", IF(AND(D11&gt;=MIN(K11,L11), D11&lt;=MAX(K11,L11)), "Within range", "Out of range"))</f>
        <v>Out of range</v>
      </c>
      <c r="J11" s="42" t="str">
        <f>IF(D11&lt;=0,"Please submit a rate","")</f>
        <v>Please submit a rate</v>
      </c>
      <c r="K11" s="63">
        <v>22</v>
      </c>
      <c r="L11" s="64">
        <v>56.67</v>
      </c>
      <c r="O11" s="86"/>
    </row>
    <row r="12" spans="1:15" ht="18.600000000000001" customHeight="1">
      <c r="A12" s="125"/>
      <c r="B12" s="28" t="s">
        <v>61</v>
      </c>
      <c r="C12" s="30" t="s">
        <v>62</v>
      </c>
      <c r="D12" s="46">
        <f>D11</f>
        <v>0</v>
      </c>
      <c r="E12" s="52" t="s">
        <v>54</v>
      </c>
      <c r="F12" s="128"/>
      <c r="G12" s="128"/>
      <c r="H12" s="53">
        <f>D12*G11</f>
        <v>0</v>
      </c>
      <c r="I12" s="88"/>
      <c r="J12" s="42"/>
      <c r="K12" s="63">
        <v>22</v>
      </c>
      <c r="L12" s="64">
        <v>56.67</v>
      </c>
      <c r="O12" s="86"/>
    </row>
    <row r="13" spans="1:15" ht="18.600000000000001" customHeight="1">
      <c r="A13" s="125"/>
      <c r="B13" s="28" t="s">
        <v>63</v>
      </c>
      <c r="C13" s="30" t="s">
        <v>64</v>
      </c>
      <c r="D13" s="47">
        <v>285</v>
      </c>
      <c r="E13" s="52" t="s">
        <v>54</v>
      </c>
      <c r="F13" s="85">
        <v>3</v>
      </c>
      <c r="G13" s="85">
        <v>45</v>
      </c>
      <c r="H13" s="53">
        <f>D13*G13</f>
        <v>12825</v>
      </c>
      <c r="I13" s="88"/>
      <c r="J13" s="42"/>
      <c r="K13" s="63">
        <v>285</v>
      </c>
      <c r="L13" s="64">
        <v>285</v>
      </c>
      <c r="O13" s="86"/>
    </row>
    <row r="14" spans="1:15" ht="18.600000000000001" customHeight="1">
      <c r="A14" s="125"/>
      <c r="B14" s="28" t="s">
        <v>65</v>
      </c>
      <c r="C14" s="30" t="s">
        <v>66</v>
      </c>
      <c r="D14" s="81">
        <v>0</v>
      </c>
      <c r="E14" s="52" t="s">
        <v>67</v>
      </c>
      <c r="F14" s="85">
        <v>31</v>
      </c>
      <c r="G14" s="34">
        <v>3295185</v>
      </c>
      <c r="H14" s="53">
        <f>D14*G14</f>
        <v>0</v>
      </c>
      <c r="I14" s="48" t="str">
        <f>IF(D14="", "Please Submit a rate", IF(AND(D14&gt;=MIN(K14,L14), D14&lt;=MAX(K14,L14)), "Within range", "Out of range"))</f>
        <v>Out of range</v>
      </c>
      <c r="J14" s="42" t="str">
        <f>IF(D14&lt;=0,"Please submit a rate","")</f>
        <v>Please submit a rate</v>
      </c>
      <c r="K14" s="83">
        <v>3.0000000000000001E-3</v>
      </c>
      <c r="L14" s="84">
        <v>0.01</v>
      </c>
      <c r="O14" s="86"/>
    </row>
    <row r="15" spans="1:15" ht="18.600000000000001" customHeight="1">
      <c r="A15" s="125"/>
      <c r="B15" s="28" t="s">
        <v>68</v>
      </c>
      <c r="C15" s="30" t="s">
        <v>69</v>
      </c>
      <c r="D15" s="46">
        <f>D14</f>
        <v>0</v>
      </c>
      <c r="E15" s="52" t="s">
        <v>67</v>
      </c>
      <c r="F15" s="85">
        <v>1</v>
      </c>
      <c r="G15" s="34">
        <v>13685</v>
      </c>
      <c r="H15" s="53">
        <f t="shared" ref="H15:H20" si="0">D15*G15</f>
        <v>0</v>
      </c>
      <c r="I15" s="88"/>
      <c r="J15" s="42"/>
      <c r="K15" s="83">
        <v>3.0000000000000001E-3</v>
      </c>
      <c r="L15" s="84">
        <v>0.01</v>
      </c>
      <c r="O15" s="86"/>
    </row>
    <row r="16" spans="1:15" ht="18.600000000000001" customHeight="1">
      <c r="A16" s="125"/>
      <c r="B16" s="28" t="s">
        <v>70</v>
      </c>
      <c r="C16" s="30" t="s">
        <v>71</v>
      </c>
      <c r="D16" s="47">
        <v>500</v>
      </c>
      <c r="E16" s="52" t="s">
        <v>72</v>
      </c>
      <c r="F16" s="85">
        <v>85</v>
      </c>
      <c r="G16" s="85">
        <v>85</v>
      </c>
      <c r="H16" s="53">
        <f t="shared" si="0"/>
        <v>42500</v>
      </c>
      <c r="I16" s="88"/>
      <c r="J16" s="42"/>
      <c r="K16" s="63">
        <v>500</v>
      </c>
      <c r="L16" s="64">
        <v>500</v>
      </c>
      <c r="O16" s="86"/>
    </row>
    <row r="17" spans="1:15" ht="18.600000000000001" customHeight="1">
      <c r="A17" s="125"/>
      <c r="B17" s="28" t="s">
        <v>73</v>
      </c>
      <c r="C17" s="30" t="s">
        <v>74</v>
      </c>
      <c r="D17" s="47">
        <v>150</v>
      </c>
      <c r="E17" s="52" t="s">
        <v>72</v>
      </c>
      <c r="F17" s="85">
        <v>1</v>
      </c>
      <c r="G17" s="85">
        <v>1</v>
      </c>
      <c r="H17" s="53">
        <f t="shared" si="0"/>
        <v>150</v>
      </c>
      <c r="I17" s="88"/>
      <c r="J17" s="42"/>
      <c r="K17" s="63">
        <v>150</v>
      </c>
      <c r="L17" s="64">
        <v>150</v>
      </c>
      <c r="O17" s="86"/>
    </row>
    <row r="18" spans="1:15" ht="18.600000000000001" customHeight="1">
      <c r="A18" s="125"/>
      <c r="B18" s="28" t="s">
        <v>75</v>
      </c>
      <c r="C18" s="30" t="s">
        <v>76</v>
      </c>
      <c r="D18" s="47">
        <v>600</v>
      </c>
      <c r="E18" s="52" t="s">
        <v>72</v>
      </c>
      <c r="F18" s="85">
        <v>1</v>
      </c>
      <c r="G18" s="85">
        <v>1</v>
      </c>
      <c r="H18" s="53">
        <f t="shared" si="0"/>
        <v>600</v>
      </c>
      <c r="I18" s="88"/>
      <c r="J18" s="42"/>
      <c r="K18" s="63">
        <v>600</v>
      </c>
      <c r="L18" s="64">
        <v>600</v>
      </c>
      <c r="O18" s="86"/>
    </row>
    <row r="19" spans="1:15" ht="18.600000000000001" customHeight="1">
      <c r="A19" s="125"/>
      <c r="B19" s="28" t="s">
        <v>77</v>
      </c>
      <c r="C19" s="30" t="s">
        <v>78</v>
      </c>
      <c r="D19" s="47">
        <v>400</v>
      </c>
      <c r="E19" s="52" t="s">
        <v>72</v>
      </c>
      <c r="F19" s="85">
        <v>1</v>
      </c>
      <c r="G19" s="85">
        <v>1</v>
      </c>
      <c r="H19" s="53">
        <f t="shared" si="0"/>
        <v>400</v>
      </c>
      <c r="I19" s="88"/>
      <c r="J19" s="42"/>
      <c r="K19" s="63">
        <v>400</v>
      </c>
      <c r="L19" s="64">
        <v>400</v>
      </c>
      <c r="O19" s="86"/>
    </row>
    <row r="20" spans="1:15" ht="18.600000000000001" customHeight="1">
      <c r="A20" s="125"/>
      <c r="B20" s="28" t="s">
        <v>79</v>
      </c>
      <c r="C20" s="30" t="s">
        <v>80</v>
      </c>
      <c r="D20" s="81">
        <v>0</v>
      </c>
      <c r="E20" s="52" t="s">
        <v>54</v>
      </c>
      <c r="F20" s="85">
        <v>15.6</v>
      </c>
      <c r="G20" s="35">
        <v>108.6</v>
      </c>
      <c r="H20" s="53">
        <f t="shared" si="0"/>
        <v>0</v>
      </c>
      <c r="I20" s="48" t="str">
        <f>IF(D20="", "Please Submit a rate", IF(AND(D20&gt;=MIN(K20,L20), D20&lt;=MAX(K20,L20)), "Within range", "Out of range"))</f>
        <v>Out of range</v>
      </c>
      <c r="J20" s="42" t="str">
        <f>IF(D20&lt;=0,"Please submit a rate","")</f>
        <v>Please submit a rate</v>
      </c>
      <c r="K20" s="63">
        <v>127.68</v>
      </c>
      <c r="L20" s="64">
        <v>299</v>
      </c>
      <c r="O20" s="86"/>
    </row>
    <row r="21" spans="1:15" ht="18.600000000000001" customHeight="1">
      <c r="A21" s="107"/>
      <c r="B21" s="28" t="s">
        <v>81</v>
      </c>
      <c r="C21" s="30" t="s">
        <v>82</v>
      </c>
      <c r="D21" s="47">
        <v>325</v>
      </c>
      <c r="E21" s="54" t="s">
        <v>72</v>
      </c>
      <c r="F21" s="35">
        <v>1</v>
      </c>
      <c r="G21" s="35">
        <v>1</v>
      </c>
      <c r="H21" s="55">
        <f>D21*G21</f>
        <v>325</v>
      </c>
      <c r="I21" s="88"/>
      <c r="J21" s="42"/>
      <c r="K21" s="63">
        <v>325</v>
      </c>
      <c r="L21" s="64">
        <v>325</v>
      </c>
      <c r="O21" s="86"/>
    </row>
    <row r="22" spans="1:15" ht="18.600000000000001" customHeight="1">
      <c r="A22" s="112" t="s">
        <v>83</v>
      </c>
      <c r="B22" s="33" t="s">
        <v>84</v>
      </c>
      <c r="C22" s="30" t="s">
        <v>85</v>
      </c>
      <c r="D22" s="81">
        <v>0</v>
      </c>
      <c r="E22" s="52" t="s">
        <v>54</v>
      </c>
      <c r="F22" s="85">
        <v>20.3</v>
      </c>
      <c r="G22" s="85">
        <v>294.10000000000002</v>
      </c>
      <c r="H22" s="53">
        <f t="shared" ref="H22:H48" si="1">D22*G22</f>
        <v>0</v>
      </c>
      <c r="I22" s="48" t="str">
        <f t="shared" ref="I22:I31" si="2">IF(D22="", "Please Submit a rate", IF(AND(D22&gt;=MIN(K22,L22), D22&lt;=MAX(K22,L22)), "Within range", "Out of range"))</f>
        <v>Out of range</v>
      </c>
      <c r="J22" s="42" t="str">
        <f t="shared" ref="J22:J31" si="3">IF(D22&lt;=0,"Please submit a rate","")</f>
        <v>Please submit a rate</v>
      </c>
      <c r="K22" s="63">
        <v>107.29</v>
      </c>
      <c r="L22" s="64">
        <v>148</v>
      </c>
      <c r="O22" s="86"/>
    </row>
    <row r="23" spans="1:15" ht="18.600000000000001" customHeight="1">
      <c r="A23" s="113"/>
      <c r="B23" s="33" t="s">
        <v>86</v>
      </c>
      <c r="C23" s="30" t="s">
        <v>87</v>
      </c>
      <c r="D23" s="81">
        <v>0</v>
      </c>
      <c r="E23" s="52" t="s">
        <v>54</v>
      </c>
      <c r="F23" s="85">
        <v>51</v>
      </c>
      <c r="G23" s="34">
        <v>3399</v>
      </c>
      <c r="H23" s="53">
        <f t="shared" si="1"/>
        <v>0</v>
      </c>
      <c r="I23" s="48" t="str">
        <f t="shared" si="2"/>
        <v>Out of range</v>
      </c>
      <c r="J23" s="42" t="str">
        <f t="shared" si="3"/>
        <v>Please submit a rate</v>
      </c>
      <c r="K23" s="63">
        <v>15</v>
      </c>
      <c r="L23" s="64">
        <v>32.56</v>
      </c>
      <c r="O23" s="86"/>
    </row>
    <row r="24" spans="1:15" ht="18.600000000000001" customHeight="1">
      <c r="A24" s="113"/>
      <c r="B24" s="33" t="s">
        <v>88</v>
      </c>
      <c r="C24" s="30" t="s">
        <v>89</v>
      </c>
      <c r="D24" s="81">
        <v>0</v>
      </c>
      <c r="E24" s="52" t="s">
        <v>54</v>
      </c>
      <c r="F24" s="85">
        <v>19</v>
      </c>
      <c r="G24" s="85">
        <v>659</v>
      </c>
      <c r="H24" s="53">
        <f t="shared" si="1"/>
        <v>0</v>
      </c>
      <c r="I24" s="48" t="str">
        <f t="shared" si="2"/>
        <v>Out of range</v>
      </c>
      <c r="J24" s="42" t="str">
        <f t="shared" si="3"/>
        <v>Please submit a rate</v>
      </c>
      <c r="K24" s="63">
        <v>244</v>
      </c>
      <c r="L24" s="64">
        <v>285</v>
      </c>
      <c r="O24" s="86"/>
    </row>
    <row r="25" spans="1:15" ht="18.600000000000001" customHeight="1">
      <c r="A25" s="113"/>
      <c r="B25" s="33" t="s">
        <v>90</v>
      </c>
      <c r="C25" s="30" t="s">
        <v>91</v>
      </c>
      <c r="D25" s="81">
        <v>0</v>
      </c>
      <c r="E25" s="52" t="s">
        <v>54</v>
      </c>
      <c r="F25" s="85">
        <v>14</v>
      </c>
      <c r="G25" s="85">
        <v>885</v>
      </c>
      <c r="H25" s="53">
        <f t="shared" si="1"/>
        <v>0</v>
      </c>
      <c r="I25" s="48" t="str">
        <f t="shared" si="2"/>
        <v>Out of range</v>
      </c>
      <c r="J25" s="42" t="str">
        <f t="shared" si="3"/>
        <v>Please submit a rate</v>
      </c>
      <c r="K25" s="63">
        <v>244</v>
      </c>
      <c r="L25" s="64">
        <v>285</v>
      </c>
      <c r="O25" s="86"/>
    </row>
    <row r="26" spans="1:15" ht="18.600000000000001" customHeight="1">
      <c r="A26" s="113"/>
      <c r="B26" s="33" t="s">
        <v>92</v>
      </c>
      <c r="C26" s="30" t="s">
        <v>93</v>
      </c>
      <c r="D26" s="81">
        <v>0</v>
      </c>
      <c r="E26" s="52" t="s">
        <v>54</v>
      </c>
      <c r="F26" s="85">
        <v>44</v>
      </c>
      <c r="G26" s="34">
        <v>5192</v>
      </c>
      <c r="H26" s="53">
        <f t="shared" si="1"/>
        <v>0</v>
      </c>
      <c r="I26" s="48" t="str">
        <f t="shared" si="2"/>
        <v>Out of range</v>
      </c>
      <c r="J26" s="42" t="str">
        <f t="shared" si="3"/>
        <v>Please submit a rate</v>
      </c>
      <c r="K26" s="63">
        <v>244</v>
      </c>
      <c r="L26" s="64">
        <v>285</v>
      </c>
      <c r="O26" s="86"/>
    </row>
    <row r="27" spans="1:15" ht="18.600000000000001" customHeight="1">
      <c r="A27" s="113"/>
      <c r="B27" s="33" t="s">
        <v>94</v>
      </c>
      <c r="C27" s="30" t="s">
        <v>95</v>
      </c>
      <c r="D27" s="81">
        <v>0</v>
      </c>
      <c r="E27" s="52" t="s">
        <v>54</v>
      </c>
      <c r="F27" s="85">
        <v>1</v>
      </c>
      <c r="G27" s="85">
        <v>35</v>
      </c>
      <c r="H27" s="53">
        <f t="shared" si="1"/>
        <v>0</v>
      </c>
      <c r="I27" s="48" t="str">
        <f t="shared" si="2"/>
        <v>Out of range</v>
      </c>
      <c r="J27" s="42" t="str">
        <f t="shared" si="3"/>
        <v>Please submit a rate</v>
      </c>
      <c r="K27" s="63">
        <v>256.18</v>
      </c>
      <c r="L27" s="64">
        <v>306.33</v>
      </c>
      <c r="O27" s="86"/>
    </row>
    <row r="28" spans="1:15" ht="18.600000000000001" customHeight="1">
      <c r="A28" s="113"/>
      <c r="B28" s="33" t="s">
        <v>96</v>
      </c>
      <c r="C28" s="30" t="s">
        <v>97</v>
      </c>
      <c r="D28" s="81">
        <v>0</v>
      </c>
      <c r="E28" s="52" t="s">
        <v>54</v>
      </c>
      <c r="F28" s="85">
        <v>1</v>
      </c>
      <c r="G28" s="85">
        <v>64</v>
      </c>
      <c r="H28" s="53">
        <f t="shared" si="1"/>
        <v>0</v>
      </c>
      <c r="I28" s="48" t="str">
        <f t="shared" si="2"/>
        <v>Out of range</v>
      </c>
      <c r="J28" s="42" t="str">
        <f t="shared" si="3"/>
        <v>Please submit a rate</v>
      </c>
      <c r="K28" s="63">
        <v>256.18</v>
      </c>
      <c r="L28" s="64">
        <v>306.33</v>
      </c>
      <c r="O28" s="86"/>
    </row>
    <row r="29" spans="1:15" ht="18.600000000000001" customHeight="1">
      <c r="A29" s="113"/>
      <c r="B29" s="33" t="s">
        <v>98</v>
      </c>
      <c r="C29" s="30" t="s">
        <v>99</v>
      </c>
      <c r="D29" s="81">
        <v>0</v>
      </c>
      <c r="E29" s="52" t="s">
        <v>54</v>
      </c>
      <c r="F29" s="85">
        <v>2</v>
      </c>
      <c r="G29" s="85">
        <v>234</v>
      </c>
      <c r="H29" s="53">
        <f t="shared" si="1"/>
        <v>0</v>
      </c>
      <c r="I29" s="48" t="str">
        <f t="shared" si="2"/>
        <v>Out of range</v>
      </c>
      <c r="J29" s="42" t="str">
        <f t="shared" si="3"/>
        <v>Please submit a rate</v>
      </c>
      <c r="K29" s="63">
        <v>256.18</v>
      </c>
      <c r="L29" s="64">
        <v>306.33</v>
      </c>
      <c r="O29" s="86"/>
    </row>
    <row r="30" spans="1:15" ht="18.600000000000001" customHeight="1">
      <c r="A30" s="113"/>
      <c r="B30" s="33" t="s">
        <v>100</v>
      </c>
      <c r="C30" s="30" t="s">
        <v>101</v>
      </c>
      <c r="D30" s="81">
        <v>0</v>
      </c>
      <c r="E30" s="52" t="s">
        <v>54</v>
      </c>
      <c r="F30" s="85">
        <v>1</v>
      </c>
      <c r="G30" s="85">
        <v>41</v>
      </c>
      <c r="H30" s="53">
        <f t="shared" si="1"/>
        <v>0</v>
      </c>
      <c r="I30" s="48" t="str">
        <f t="shared" si="2"/>
        <v>Out of range</v>
      </c>
      <c r="J30" s="42" t="str">
        <f t="shared" si="3"/>
        <v>Please submit a rate</v>
      </c>
      <c r="K30" s="63">
        <v>39.799999999999997</v>
      </c>
      <c r="L30" s="64">
        <v>82</v>
      </c>
      <c r="O30" s="86"/>
    </row>
    <row r="31" spans="1:15" ht="18.600000000000001" customHeight="1">
      <c r="A31" s="113"/>
      <c r="B31" s="33" t="s">
        <v>102</v>
      </c>
      <c r="C31" s="30" t="s">
        <v>103</v>
      </c>
      <c r="D31" s="81">
        <v>0</v>
      </c>
      <c r="E31" s="52" t="s">
        <v>72</v>
      </c>
      <c r="F31" s="85">
        <v>81.37</v>
      </c>
      <c r="G31" s="85">
        <v>217.26</v>
      </c>
      <c r="H31" s="53">
        <f t="shared" si="1"/>
        <v>0</v>
      </c>
      <c r="I31" s="48" t="str">
        <f t="shared" si="2"/>
        <v>Out of range</v>
      </c>
      <c r="J31" s="42" t="str">
        <f t="shared" si="3"/>
        <v>Please submit a rate</v>
      </c>
      <c r="K31" s="63">
        <v>115</v>
      </c>
      <c r="L31" s="64">
        <v>250</v>
      </c>
      <c r="O31" s="86"/>
    </row>
    <row r="32" spans="1:15" ht="18.600000000000001" customHeight="1">
      <c r="A32" s="113"/>
      <c r="B32" s="33" t="s">
        <v>104</v>
      </c>
      <c r="C32" s="30" t="s">
        <v>105</v>
      </c>
      <c r="D32" s="46">
        <f>D31</f>
        <v>0</v>
      </c>
      <c r="E32" s="52" t="s">
        <v>72</v>
      </c>
      <c r="F32" s="85">
        <v>58.22</v>
      </c>
      <c r="G32" s="85">
        <v>69.28</v>
      </c>
      <c r="H32" s="53">
        <f t="shared" si="1"/>
        <v>0</v>
      </c>
      <c r="I32" s="88"/>
      <c r="J32" s="42"/>
      <c r="K32" s="63">
        <v>115</v>
      </c>
      <c r="L32" s="64">
        <v>250</v>
      </c>
      <c r="O32" s="86"/>
    </row>
    <row r="33" spans="1:15" ht="18.600000000000001" customHeight="1">
      <c r="A33" s="113"/>
      <c r="B33" s="33" t="s">
        <v>106</v>
      </c>
      <c r="C33" s="30" t="s">
        <v>107</v>
      </c>
      <c r="D33" s="46">
        <f>D31</f>
        <v>0</v>
      </c>
      <c r="E33" s="52" t="s">
        <v>72</v>
      </c>
      <c r="F33" s="85">
        <v>23</v>
      </c>
      <c r="G33" s="85">
        <v>23</v>
      </c>
      <c r="H33" s="53">
        <f t="shared" si="1"/>
        <v>0</v>
      </c>
      <c r="I33" s="88"/>
      <c r="J33" s="42"/>
      <c r="K33" s="63">
        <v>115</v>
      </c>
      <c r="L33" s="64">
        <v>250</v>
      </c>
      <c r="O33" s="86"/>
    </row>
    <row r="34" spans="1:15" ht="18.600000000000001" customHeight="1">
      <c r="A34" s="113"/>
      <c r="B34" s="33" t="s">
        <v>108</v>
      </c>
      <c r="C34" s="30" t="s">
        <v>109</v>
      </c>
      <c r="D34" s="81">
        <v>0</v>
      </c>
      <c r="E34" s="52" t="s">
        <v>72</v>
      </c>
      <c r="F34" s="85">
        <v>55.87</v>
      </c>
      <c r="G34" s="85">
        <v>60.9</v>
      </c>
      <c r="H34" s="53">
        <f t="shared" si="1"/>
        <v>0</v>
      </c>
      <c r="I34" s="48" t="str">
        <f>IF(D34="", "Please Submit a rate", IF(AND(D34&gt;=MIN(K34,L34), D34&lt;=MAX(K34,L34)), "Within range", "Out of range"))</f>
        <v>Out of range</v>
      </c>
      <c r="J34" s="42" t="str">
        <f>IF(D34&lt;=0,"Please submit a rate","")</f>
        <v>Please submit a rate</v>
      </c>
      <c r="K34" s="63">
        <v>165</v>
      </c>
      <c r="L34" s="64">
        <v>400</v>
      </c>
      <c r="O34" s="86"/>
    </row>
    <row r="35" spans="1:15" ht="18.600000000000001" customHeight="1">
      <c r="A35" s="113"/>
      <c r="B35" s="33" t="s">
        <v>110</v>
      </c>
      <c r="C35" s="30" t="s">
        <v>111</v>
      </c>
      <c r="D35" s="46">
        <f>D34</f>
        <v>0</v>
      </c>
      <c r="E35" s="52" t="s">
        <v>72</v>
      </c>
      <c r="F35" s="85">
        <v>22.21</v>
      </c>
      <c r="G35" s="85">
        <v>19.100000000000001</v>
      </c>
      <c r="H35" s="53">
        <f t="shared" si="1"/>
        <v>0</v>
      </c>
      <c r="I35" s="88"/>
      <c r="J35" s="42"/>
      <c r="K35" s="63">
        <v>165</v>
      </c>
      <c r="L35" s="64">
        <v>400</v>
      </c>
      <c r="O35" s="86"/>
    </row>
    <row r="36" spans="1:15" ht="18.600000000000001" customHeight="1">
      <c r="A36" s="113"/>
      <c r="B36" s="33" t="s">
        <v>112</v>
      </c>
      <c r="C36" s="30" t="s">
        <v>113</v>
      </c>
      <c r="D36" s="46">
        <f>D34</f>
        <v>0</v>
      </c>
      <c r="E36" s="52" t="s">
        <v>72</v>
      </c>
      <c r="F36" s="80">
        <v>11.73</v>
      </c>
      <c r="G36" s="85">
        <v>8.8000000000000007</v>
      </c>
      <c r="H36" s="53">
        <f t="shared" si="1"/>
        <v>0</v>
      </c>
      <c r="I36" s="88"/>
      <c r="J36" s="42"/>
      <c r="K36" s="63">
        <v>185</v>
      </c>
      <c r="L36" s="64">
        <v>500</v>
      </c>
      <c r="O36" s="86"/>
    </row>
    <row r="37" spans="1:15" ht="18.600000000000001" customHeight="1">
      <c r="A37" s="113"/>
      <c r="B37" s="33" t="s">
        <v>114</v>
      </c>
      <c r="C37" s="30" t="s">
        <v>115</v>
      </c>
      <c r="D37" s="47">
        <v>60</v>
      </c>
      <c r="E37" s="52" t="s">
        <v>72</v>
      </c>
      <c r="F37" s="85"/>
      <c r="G37" s="85">
        <v>22.68</v>
      </c>
      <c r="H37" s="53">
        <f t="shared" si="1"/>
        <v>1360.8</v>
      </c>
      <c r="I37" s="88"/>
      <c r="J37" s="42"/>
      <c r="K37" s="63">
        <v>60</v>
      </c>
      <c r="L37" s="64">
        <v>60</v>
      </c>
      <c r="O37" s="86"/>
    </row>
    <row r="38" spans="1:15" ht="18.600000000000001" customHeight="1">
      <c r="A38" s="114"/>
      <c r="B38" s="33" t="s">
        <v>116</v>
      </c>
      <c r="C38" s="30" t="s">
        <v>117</v>
      </c>
      <c r="D38" s="47">
        <v>85</v>
      </c>
      <c r="E38" s="52" t="s">
        <v>72</v>
      </c>
      <c r="F38" s="85"/>
      <c r="G38" s="85">
        <v>1.77</v>
      </c>
      <c r="H38" s="53">
        <f t="shared" si="1"/>
        <v>150.44999999999999</v>
      </c>
      <c r="I38" s="88"/>
      <c r="J38" s="42"/>
      <c r="K38" s="63">
        <v>85</v>
      </c>
      <c r="L38" s="64">
        <v>85</v>
      </c>
      <c r="O38" s="86"/>
    </row>
    <row r="39" spans="1:15" ht="18.600000000000001" customHeight="1">
      <c r="A39" s="107" t="s">
        <v>118</v>
      </c>
      <c r="B39" s="33" t="s">
        <v>119</v>
      </c>
      <c r="C39" s="30" t="s">
        <v>120</v>
      </c>
      <c r="D39" s="47">
        <v>250</v>
      </c>
      <c r="E39" s="52" t="s">
        <v>72</v>
      </c>
      <c r="F39" s="85">
        <v>1</v>
      </c>
      <c r="G39" s="85">
        <v>1</v>
      </c>
      <c r="H39" s="53">
        <f t="shared" si="1"/>
        <v>250</v>
      </c>
      <c r="I39" s="88"/>
      <c r="J39" s="42"/>
      <c r="K39" s="63">
        <v>250</v>
      </c>
      <c r="L39" s="64">
        <v>250</v>
      </c>
      <c r="O39" s="86"/>
    </row>
    <row r="40" spans="1:15" ht="18.600000000000001" customHeight="1">
      <c r="A40" s="123"/>
      <c r="B40" s="33" t="s">
        <v>121</v>
      </c>
      <c r="C40" s="30" t="s">
        <v>122</v>
      </c>
      <c r="D40" s="81">
        <v>0</v>
      </c>
      <c r="E40" s="52" t="s">
        <v>54</v>
      </c>
      <c r="F40" s="85">
        <v>1</v>
      </c>
      <c r="G40" s="85">
        <v>5</v>
      </c>
      <c r="H40" s="53">
        <f t="shared" si="1"/>
        <v>0</v>
      </c>
      <c r="I40" s="48" t="str">
        <f>IF(D40="", "Please Submit a rate", IF(AND(D40&gt;=MIN(K40,L40), D40&lt;=MAX(K40,L40)), "Within range", "Out of range"))</f>
        <v>Out of range</v>
      </c>
      <c r="J40" s="42" t="str">
        <f>IF(D40&lt;=0,"Please submit a rate","")</f>
        <v>Please submit a rate</v>
      </c>
      <c r="K40" s="63">
        <v>65</v>
      </c>
      <c r="L40" s="64">
        <v>285</v>
      </c>
      <c r="O40" s="86"/>
    </row>
    <row r="41" spans="1:15" ht="18.600000000000001" customHeight="1">
      <c r="A41" s="123"/>
      <c r="B41" s="33" t="s">
        <v>123</v>
      </c>
      <c r="C41" s="30" t="s">
        <v>124</v>
      </c>
      <c r="D41" s="47">
        <v>100</v>
      </c>
      <c r="E41" s="52" t="s">
        <v>54</v>
      </c>
      <c r="F41" s="85">
        <v>1</v>
      </c>
      <c r="G41" s="85">
        <v>5</v>
      </c>
      <c r="H41" s="53">
        <f t="shared" si="1"/>
        <v>500</v>
      </c>
      <c r="I41" s="88"/>
      <c r="J41" s="42"/>
      <c r="K41" s="63">
        <v>100</v>
      </c>
      <c r="L41" s="64">
        <v>100</v>
      </c>
      <c r="O41" s="86"/>
    </row>
    <row r="42" spans="1:15" ht="18.600000000000001" customHeight="1">
      <c r="A42" s="123"/>
      <c r="B42" s="33" t="s">
        <v>125</v>
      </c>
      <c r="C42" s="30" t="s">
        <v>126</v>
      </c>
      <c r="D42" s="47">
        <v>59</v>
      </c>
      <c r="E42" s="56" t="s">
        <v>127</v>
      </c>
      <c r="F42" s="85">
        <v>1</v>
      </c>
      <c r="G42" s="85">
        <v>15</v>
      </c>
      <c r="H42" s="53">
        <f t="shared" si="1"/>
        <v>885</v>
      </c>
      <c r="I42" s="88"/>
      <c r="J42" s="42"/>
      <c r="K42" s="63">
        <v>59</v>
      </c>
      <c r="L42" s="64">
        <v>59</v>
      </c>
      <c r="O42" s="86"/>
    </row>
    <row r="43" spans="1:15" ht="18.600000000000001" customHeight="1">
      <c r="A43" s="123"/>
      <c r="B43" s="33" t="s">
        <v>128</v>
      </c>
      <c r="C43" s="30" t="s">
        <v>129</v>
      </c>
      <c r="D43" s="47">
        <v>42</v>
      </c>
      <c r="E43" s="56" t="s">
        <v>127</v>
      </c>
      <c r="F43" s="85">
        <v>8</v>
      </c>
      <c r="G43" s="85">
        <v>56</v>
      </c>
      <c r="H43" s="53">
        <f t="shared" si="1"/>
        <v>2352</v>
      </c>
      <c r="I43" s="88"/>
      <c r="J43" s="42"/>
      <c r="K43" s="63">
        <v>42</v>
      </c>
      <c r="L43" s="64">
        <v>42</v>
      </c>
      <c r="O43" s="86"/>
    </row>
    <row r="44" spans="1:15" ht="18.600000000000001" customHeight="1">
      <c r="A44" s="123"/>
      <c r="B44" s="33" t="s">
        <v>130</v>
      </c>
      <c r="C44" s="30" t="s">
        <v>131</v>
      </c>
      <c r="D44" s="47">
        <v>390</v>
      </c>
      <c r="E44" s="52" t="s">
        <v>72</v>
      </c>
      <c r="F44" s="85">
        <v>12</v>
      </c>
      <c r="G44" s="85">
        <v>12</v>
      </c>
      <c r="H44" s="53">
        <f t="shared" si="1"/>
        <v>4680</v>
      </c>
      <c r="I44" s="88"/>
      <c r="J44" s="42"/>
      <c r="K44" s="63">
        <v>390</v>
      </c>
      <c r="L44" s="64">
        <v>390</v>
      </c>
      <c r="O44" s="86"/>
    </row>
    <row r="45" spans="1:15" ht="18.600000000000001" customHeight="1">
      <c r="A45" s="123"/>
      <c r="B45" s="33" t="s">
        <v>132</v>
      </c>
      <c r="C45" s="30" t="s">
        <v>133</v>
      </c>
      <c r="D45" s="47">
        <v>60</v>
      </c>
      <c r="E45" s="52" t="s">
        <v>127</v>
      </c>
      <c r="F45" s="85">
        <v>1</v>
      </c>
      <c r="G45" s="85">
        <v>12</v>
      </c>
      <c r="H45" s="53">
        <f t="shared" si="1"/>
        <v>720</v>
      </c>
      <c r="I45" s="88"/>
      <c r="J45" s="42"/>
      <c r="K45" s="63">
        <v>60</v>
      </c>
      <c r="L45" s="64">
        <v>60</v>
      </c>
      <c r="O45" s="86"/>
    </row>
    <row r="46" spans="1:15" ht="18.600000000000001" customHeight="1">
      <c r="A46" s="123"/>
      <c r="B46" s="33" t="s">
        <v>134</v>
      </c>
      <c r="C46" s="30" t="s">
        <v>135</v>
      </c>
      <c r="D46" s="81">
        <v>0</v>
      </c>
      <c r="E46" s="52" t="s">
        <v>72</v>
      </c>
      <c r="F46" s="85">
        <v>1</v>
      </c>
      <c r="G46" s="85">
        <v>1</v>
      </c>
      <c r="H46" s="53">
        <f t="shared" si="1"/>
        <v>0</v>
      </c>
      <c r="I46" s="48" t="str">
        <f>IF(D46="", "Please Submit a rate", IF(AND(D46&gt;=MIN(K46,L46), D46&lt;=MAX(K46,L46)), "Within range", "Out of range"))</f>
        <v>Out of range</v>
      </c>
      <c r="J46" s="42" t="str">
        <f>IF(D46&lt;=0,"Please submit a rate","")</f>
        <v>Please submit a rate</v>
      </c>
      <c r="K46" s="63">
        <v>105</v>
      </c>
      <c r="L46" s="64">
        <v>200</v>
      </c>
      <c r="O46" s="86"/>
    </row>
    <row r="47" spans="1:15" ht="18.600000000000001" customHeight="1">
      <c r="A47" s="123"/>
      <c r="B47" s="33" t="s">
        <v>136</v>
      </c>
      <c r="C47" s="30" t="s">
        <v>137</v>
      </c>
      <c r="D47" s="81">
        <v>0</v>
      </c>
      <c r="E47" s="52" t="s">
        <v>72</v>
      </c>
      <c r="F47" s="85">
        <v>1</v>
      </c>
      <c r="G47" s="85">
        <v>1</v>
      </c>
      <c r="H47" s="53">
        <f t="shared" si="1"/>
        <v>0</v>
      </c>
      <c r="I47" s="48" t="str">
        <f>IF(D47="", "Please Submit a rate", IF(AND(D47&gt;=MIN(K47,L47), D47&lt;=MAX(K47,L47)), "Within range", "Out of range"))</f>
        <v>Out of range</v>
      </c>
      <c r="J47" s="42" t="str">
        <f>IF(D47&lt;=0,"Please submit a rate","")</f>
        <v>Please submit a rate</v>
      </c>
      <c r="K47" s="63">
        <v>175</v>
      </c>
      <c r="L47" s="64">
        <v>250</v>
      </c>
      <c r="O47" s="86"/>
    </row>
    <row r="48" spans="1:15" ht="18.600000000000001" customHeight="1">
      <c r="A48" s="123"/>
      <c r="B48" s="33" t="s">
        <v>138</v>
      </c>
      <c r="C48" s="30" t="s">
        <v>139</v>
      </c>
      <c r="D48" s="81">
        <v>0</v>
      </c>
      <c r="E48" s="52" t="s">
        <v>127</v>
      </c>
      <c r="F48" s="85">
        <v>1</v>
      </c>
      <c r="G48" s="85">
        <v>3</v>
      </c>
      <c r="H48" s="53">
        <f t="shared" si="1"/>
        <v>0</v>
      </c>
      <c r="I48" s="48" t="str">
        <f>IF(D48="", "Please Submit a rate", IF(AND(D48&gt;=MIN(K48,L48), D48&lt;=MAX(K48,L48)), "Within range", "Out of range"))</f>
        <v>Out of range</v>
      </c>
      <c r="J48" s="42" t="str">
        <f>IF(D48&lt;=0,"Please submit a rate","")</f>
        <v>Please submit a rate</v>
      </c>
      <c r="K48" s="63">
        <v>220</v>
      </c>
      <c r="L48" s="64">
        <v>550</v>
      </c>
      <c r="O48" s="86"/>
    </row>
    <row r="49" spans="1:15" ht="18.600000000000001" customHeight="1">
      <c r="A49" s="123"/>
      <c r="B49" s="72" t="s">
        <v>140</v>
      </c>
      <c r="C49" s="30" t="s">
        <v>141</v>
      </c>
      <c r="D49" s="47">
        <v>180</v>
      </c>
      <c r="E49" s="52" t="s">
        <v>72</v>
      </c>
      <c r="F49" s="85">
        <v>2</v>
      </c>
      <c r="G49" s="85">
        <v>2</v>
      </c>
      <c r="H49" s="53">
        <f t="shared" ref="H49:H60" si="4">D49*G49</f>
        <v>360</v>
      </c>
      <c r="I49" s="88"/>
      <c r="J49" s="42"/>
      <c r="K49" s="63">
        <v>180</v>
      </c>
      <c r="L49" s="64">
        <v>180</v>
      </c>
      <c r="O49" s="86"/>
    </row>
    <row r="50" spans="1:15" ht="18.600000000000001" customHeight="1">
      <c r="A50" s="124"/>
      <c r="B50" s="72" t="s">
        <v>142</v>
      </c>
      <c r="C50" s="30" t="s">
        <v>143</v>
      </c>
      <c r="D50" s="47">
        <v>785</v>
      </c>
      <c r="E50" s="52" t="s">
        <v>72</v>
      </c>
      <c r="F50" s="85">
        <v>1</v>
      </c>
      <c r="G50" s="85">
        <v>1</v>
      </c>
      <c r="H50" s="53">
        <f t="shared" si="4"/>
        <v>785</v>
      </c>
      <c r="I50" s="88"/>
      <c r="J50" s="42"/>
      <c r="K50" s="63">
        <v>785</v>
      </c>
      <c r="L50" s="64">
        <v>785</v>
      </c>
      <c r="O50" s="86"/>
    </row>
    <row r="51" spans="1:15" ht="18.600000000000001" customHeight="1">
      <c r="A51" s="110" t="s">
        <v>144</v>
      </c>
      <c r="B51" s="33" t="s">
        <v>145</v>
      </c>
      <c r="C51" s="30" t="s">
        <v>146</v>
      </c>
      <c r="D51" s="81">
        <v>0</v>
      </c>
      <c r="E51" s="52" t="s">
        <v>54</v>
      </c>
      <c r="F51" s="85">
        <v>13</v>
      </c>
      <c r="G51" s="85">
        <v>93</v>
      </c>
      <c r="H51" s="53">
        <f t="shared" si="4"/>
        <v>0</v>
      </c>
      <c r="I51" s="48" t="str">
        <f>IF(D51="", "Please Submit a rate", IF(AND(D51&gt;=MIN(K51,L51), D51&lt;=MAX(K51,L51)), "Within range", "Out of range"))</f>
        <v>Out of range</v>
      </c>
      <c r="J51" s="42" t="str">
        <f>IF(D51&lt;=0,"Please submit a rate","")</f>
        <v>Please submit a rate</v>
      </c>
      <c r="K51" s="63">
        <v>550</v>
      </c>
      <c r="L51" s="64">
        <v>1000</v>
      </c>
      <c r="O51" s="86"/>
    </row>
    <row r="52" spans="1:15" ht="18.600000000000001" customHeight="1">
      <c r="A52" s="111"/>
      <c r="B52" s="33" t="s">
        <v>147</v>
      </c>
      <c r="C52" s="30" t="s">
        <v>148</v>
      </c>
      <c r="D52" s="81">
        <v>0</v>
      </c>
      <c r="E52" s="52" t="s">
        <v>54</v>
      </c>
      <c r="F52" s="85">
        <v>1</v>
      </c>
      <c r="G52" s="85">
        <v>1</v>
      </c>
      <c r="H52" s="53">
        <f t="shared" si="4"/>
        <v>0</v>
      </c>
      <c r="I52" s="48" t="str">
        <f>IF(D52="", "Please Submit a rate", IF(AND(D52&gt;=MIN(K52,L52), D52&lt;=MAX(K52,L52)), "Within range", "Out of range"))</f>
        <v>Out of range</v>
      </c>
      <c r="J52" s="42" t="str">
        <f>IF(D52&lt;=0,"Please submit a rate","")</f>
        <v>Please submit a rate</v>
      </c>
      <c r="K52" s="63">
        <v>650</v>
      </c>
      <c r="L52" s="64">
        <v>850</v>
      </c>
      <c r="O52" s="86"/>
    </row>
    <row r="53" spans="1:15" ht="18.600000000000001" customHeight="1">
      <c r="A53" s="111"/>
      <c r="B53" s="33" t="s">
        <v>149</v>
      </c>
      <c r="C53" s="30" t="s">
        <v>150</v>
      </c>
      <c r="D53" s="81">
        <v>0</v>
      </c>
      <c r="E53" s="52" t="s">
        <v>54</v>
      </c>
      <c r="F53" s="85">
        <v>1</v>
      </c>
      <c r="G53" s="85">
        <v>3.46</v>
      </c>
      <c r="H53" s="53">
        <f t="shared" si="4"/>
        <v>0</v>
      </c>
      <c r="I53" s="48" t="str">
        <f>IF(D53="", "Please Submit a rate", IF(AND(D53&gt;=MIN(K53,L53), D53&lt;=MAX(K53,L53)), "Within range", "Out of range"))</f>
        <v>Out of range</v>
      </c>
      <c r="J53" s="42" t="str">
        <f>IF(D53&lt;=0,"Please submit a rate","")</f>
        <v>Please submit a rate</v>
      </c>
      <c r="K53" s="63">
        <v>650</v>
      </c>
      <c r="L53" s="64">
        <v>1100</v>
      </c>
      <c r="O53" s="86"/>
    </row>
    <row r="54" spans="1:15" ht="18.600000000000001" customHeight="1">
      <c r="A54" s="111"/>
      <c r="B54" s="33" t="s">
        <v>151</v>
      </c>
      <c r="C54" s="30" t="s">
        <v>152</v>
      </c>
      <c r="D54" s="81">
        <v>0</v>
      </c>
      <c r="E54" s="52" t="s">
        <v>54</v>
      </c>
      <c r="F54" s="85">
        <v>1</v>
      </c>
      <c r="G54" s="85">
        <v>1.1100000000000001</v>
      </c>
      <c r="H54" s="53">
        <f t="shared" si="4"/>
        <v>0</v>
      </c>
      <c r="I54" s="48" t="str">
        <f>IF(D54="", "Please Submit a rate", IF(AND(D54&gt;=MIN(K54,L54), D54&lt;=MAX(K54,L54)), "Within range", "Out of range"))</f>
        <v>Out of range</v>
      </c>
      <c r="J54" s="42" t="str">
        <f>IF(D54&lt;=0,"Please submit a rate","")</f>
        <v>Please submit a rate</v>
      </c>
      <c r="K54" s="63">
        <v>950</v>
      </c>
      <c r="L54" s="64">
        <v>2100</v>
      </c>
      <c r="O54" s="86"/>
    </row>
    <row r="55" spans="1:15" ht="18.600000000000001" customHeight="1">
      <c r="A55" s="32" t="s">
        <v>153</v>
      </c>
      <c r="B55" s="28" t="s">
        <v>154</v>
      </c>
      <c r="C55" s="30" t="s">
        <v>155</v>
      </c>
      <c r="D55" s="47">
        <v>20</v>
      </c>
      <c r="E55" s="57" t="s">
        <v>156</v>
      </c>
      <c r="F55" s="85">
        <v>100</v>
      </c>
      <c r="G55" s="85">
        <v>100</v>
      </c>
      <c r="H55" s="53">
        <f t="shared" si="4"/>
        <v>2000</v>
      </c>
      <c r="I55" s="88"/>
      <c r="J55" s="42"/>
      <c r="K55" s="63">
        <v>20</v>
      </c>
      <c r="L55" s="64">
        <v>20</v>
      </c>
      <c r="O55" s="86"/>
    </row>
    <row r="56" spans="1:15" ht="18.600000000000001" customHeight="1">
      <c r="A56" s="112" t="s">
        <v>157</v>
      </c>
      <c r="B56" s="28" t="s">
        <v>158</v>
      </c>
      <c r="C56" s="30" t="s">
        <v>159</v>
      </c>
      <c r="D56" s="81">
        <v>0</v>
      </c>
      <c r="E56" s="52" t="s">
        <v>72</v>
      </c>
      <c r="F56" s="85">
        <v>81</v>
      </c>
      <c r="G56" s="85">
        <v>81</v>
      </c>
      <c r="H56" s="53">
        <f t="shared" si="4"/>
        <v>0</v>
      </c>
      <c r="I56" s="48" t="str">
        <f t="shared" ref="I56:I69" si="5">IF(D56="", "Please Submit a rate", IF(AND(D56&gt;=MIN(K56,L56), D56&lt;=MAX(K56,L56)), "Within range", "Out of range"))</f>
        <v>Out of range</v>
      </c>
      <c r="J56" s="42" t="str">
        <f t="shared" ref="J56:J69" si="6">IF(D56&lt;=0,"Please submit a rate","")</f>
        <v>Please submit a rate</v>
      </c>
      <c r="K56" s="63">
        <v>350</v>
      </c>
      <c r="L56" s="64">
        <v>600</v>
      </c>
      <c r="O56" s="86"/>
    </row>
    <row r="57" spans="1:15" ht="18.600000000000001" customHeight="1">
      <c r="A57" s="113"/>
      <c r="B57" s="28" t="s">
        <v>160</v>
      </c>
      <c r="C57" s="30" t="s">
        <v>161</v>
      </c>
      <c r="D57" s="81">
        <v>0</v>
      </c>
      <c r="E57" s="52" t="s">
        <v>72</v>
      </c>
      <c r="F57" s="85">
        <v>3.7</v>
      </c>
      <c r="G57" s="85">
        <v>11</v>
      </c>
      <c r="H57" s="53">
        <f t="shared" si="4"/>
        <v>0</v>
      </c>
      <c r="I57" s="48" t="str">
        <f t="shared" si="5"/>
        <v>Out of range</v>
      </c>
      <c r="J57" s="42" t="str">
        <f t="shared" si="6"/>
        <v>Please submit a rate</v>
      </c>
      <c r="K57" s="63">
        <v>1500</v>
      </c>
      <c r="L57" s="64">
        <v>3000</v>
      </c>
      <c r="O57" s="86"/>
    </row>
    <row r="58" spans="1:15" ht="18.600000000000001" customHeight="1">
      <c r="A58" s="113"/>
      <c r="B58" s="28" t="s">
        <v>162</v>
      </c>
      <c r="C58" s="30" t="s">
        <v>163</v>
      </c>
      <c r="D58" s="81">
        <v>0</v>
      </c>
      <c r="E58" s="52" t="s">
        <v>72</v>
      </c>
      <c r="F58" s="85">
        <v>3.5</v>
      </c>
      <c r="G58" s="85">
        <v>14</v>
      </c>
      <c r="H58" s="53">
        <f t="shared" si="4"/>
        <v>0</v>
      </c>
      <c r="I58" s="48" t="str">
        <f t="shared" si="5"/>
        <v>Out of range</v>
      </c>
      <c r="J58" s="42" t="str">
        <f t="shared" si="6"/>
        <v>Please submit a rate</v>
      </c>
      <c r="K58" s="63">
        <v>350</v>
      </c>
      <c r="L58" s="64">
        <v>475</v>
      </c>
      <c r="O58" s="86"/>
    </row>
    <row r="59" spans="1:15" ht="18.600000000000001" customHeight="1">
      <c r="A59" s="113"/>
      <c r="B59" s="28" t="s">
        <v>164</v>
      </c>
      <c r="C59" s="30" t="s">
        <v>165</v>
      </c>
      <c r="D59" s="81">
        <v>0</v>
      </c>
      <c r="E59" s="52" t="s">
        <v>72</v>
      </c>
      <c r="F59" s="85">
        <v>1</v>
      </c>
      <c r="G59" s="85">
        <v>2</v>
      </c>
      <c r="H59" s="53">
        <f t="shared" si="4"/>
        <v>0</v>
      </c>
      <c r="I59" s="48" t="str">
        <f t="shared" si="5"/>
        <v>Out of range</v>
      </c>
      <c r="J59" s="42" t="str">
        <f t="shared" si="6"/>
        <v>Please submit a rate</v>
      </c>
      <c r="K59" s="63">
        <v>200</v>
      </c>
      <c r="L59" s="64">
        <v>400</v>
      </c>
      <c r="O59" s="86"/>
    </row>
    <row r="60" spans="1:15" ht="18.600000000000001" customHeight="1">
      <c r="A60" s="113"/>
      <c r="B60" s="28" t="s">
        <v>166</v>
      </c>
      <c r="C60" s="30" t="s">
        <v>167</v>
      </c>
      <c r="D60" s="81">
        <v>0</v>
      </c>
      <c r="E60" s="52" t="s">
        <v>72</v>
      </c>
      <c r="F60" s="85">
        <v>1</v>
      </c>
      <c r="G60" s="85">
        <v>5</v>
      </c>
      <c r="H60" s="53">
        <f t="shared" si="4"/>
        <v>0</v>
      </c>
      <c r="I60" s="48" t="str">
        <f t="shared" si="5"/>
        <v>Out of range</v>
      </c>
      <c r="J60" s="42" t="str">
        <f t="shared" si="6"/>
        <v>Please submit a rate</v>
      </c>
      <c r="K60" s="63">
        <v>1100</v>
      </c>
      <c r="L60" s="64">
        <v>2500</v>
      </c>
      <c r="O60" s="86"/>
    </row>
    <row r="61" spans="1:15" ht="18.600000000000001" customHeight="1">
      <c r="A61" s="113"/>
      <c r="B61" s="28" t="s">
        <v>168</v>
      </c>
      <c r="C61" s="30" t="s">
        <v>169</v>
      </c>
      <c r="D61" s="81">
        <v>0</v>
      </c>
      <c r="E61" s="52" t="s">
        <v>72</v>
      </c>
      <c r="F61" s="85">
        <v>1</v>
      </c>
      <c r="G61" s="85">
        <v>10</v>
      </c>
      <c r="H61" s="53">
        <f t="shared" ref="H61:H62" si="7">D61*G61</f>
        <v>0</v>
      </c>
      <c r="I61" s="48" t="str">
        <f t="shared" si="5"/>
        <v>Out of range</v>
      </c>
      <c r="J61" s="42" t="str">
        <f t="shared" si="6"/>
        <v>Please submit a rate</v>
      </c>
      <c r="K61" s="63">
        <v>150</v>
      </c>
      <c r="L61" s="64">
        <v>285</v>
      </c>
      <c r="O61" s="86"/>
    </row>
    <row r="62" spans="1:15" ht="18.600000000000001" customHeight="1">
      <c r="A62" s="114"/>
      <c r="B62" s="28" t="s">
        <v>170</v>
      </c>
      <c r="C62" s="30" t="s">
        <v>171</v>
      </c>
      <c r="D62" s="81">
        <v>0</v>
      </c>
      <c r="E62" s="52" t="s">
        <v>72</v>
      </c>
      <c r="F62" s="85">
        <v>1</v>
      </c>
      <c r="G62" s="85">
        <v>3</v>
      </c>
      <c r="H62" s="53">
        <f t="shared" si="7"/>
        <v>0</v>
      </c>
      <c r="I62" s="48" t="str">
        <f t="shared" si="5"/>
        <v>Out of range</v>
      </c>
      <c r="J62" s="42" t="str">
        <f t="shared" si="6"/>
        <v>Please submit a rate</v>
      </c>
      <c r="K62" s="63">
        <v>250</v>
      </c>
      <c r="L62" s="64">
        <v>450</v>
      </c>
      <c r="O62" s="86"/>
    </row>
    <row r="63" spans="1:15" ht="18.600000000000001" customHeight="1">
      <c r="A63" s="107" t="s">
        <v>172</v>
      </c>
      <c r="B63" s="28" t="s">
        <v>173</v>
      </c>
      <c r="C63" s="30" t="s">
        <v>174</v>
      </c>
      <c r="D63" s="81">
        <v>0</v>
      </c>
      <c r="E63" s="52" t="s">
        <v>72</v>
      </c>
      <c r="F63" s="85">
        <v>10</v>
      </c>
      <c r="G63" s="85">
        <v>10</v>
      </c>
      <c r="H63" s="53">
        <f t="shared" ref="H63:H86" si="8">D63*G63</f>
        <v>0</v>
      </c>
      <c r="I63" s="48" t="str">
        <f t="shared" si="5"/>
        <v>Out of range</v>
      </c>
      <c r="J63" s="42" t="str">
        <f t="shared" si="6"/>
        <v>Please submit a rate</v>
      </c>
      <c r="K63" s="63">
        <v>11000</v>
      </c>
      <c r="L63" s="64">
        <v>19000</v>
      </c>
      <c r="O63" s="86"/>
    </row>
    <row r="64" spans="1:15" ht="18.600000000000001" customHeight="1">
      <c r="A64" s="108"/>
      <c r="B64" s="28" t="s">
        <v>175</v>
      </c>
      <c r="C64" s="30" t="s">
        <v>176</v>
      </c>
      <c r="D64" s="81">
        <v>0</v>
      </c>
      <c r="E64" s="52" t="s">
        <v>72</v>
      </c>
      <c r="F64" s="85">
        <v>1</v>
      </c>
      <c r="G64" s="85">
        <v>1</v>
      </c>
      <c r="H64" s="53">
        <f t="shared" si="8"/>
        <v>0</v>
      </c>
      <c r="I64" s="48" t="str">
        <f t="shared" si="5"/>
        <v>Out of range</v>
      </c>
      <c r="J64" s="42" t="str">
        <f t="shared" si="6"/>
        <v>Please submit a rate</v>
      </c>
      <c r="K64" s="65">
        <v>5000</v>
      </c>
      <c r="L64" s="66">
        <v>8000</v>
      </c>
      <c r="O64" s="86"/>
    </row>
    <row r="65" spans="1:15" ht="18.600000000000001" customHeight="1">
      <c r="A65" s="108"/>
      <c r="B65" s="28" t="s">
        <v>177</v>
      </c>
      <c r="C65" s="30" t="s">
        <v>178</v>
      </c>
      <c r="D65" s="81">
        <v>0</v>
      </c>
      <c r="E65" s="52" t="s">
        <v>72</v>
      </c>
      <c r="F65" s="85">
        <v>10</v>
      </c>
      <c r="G65" s="85">
        <v>10</v>
      </c>
      <c r="H65" s="53">
        <f t="shared" si="8"/>
        <v>0</v>
      </c>
      <c r="I65" s="48" t="str">
        <f t="shared" si="5"/>
        <v>Out of range</v>
      </c>
      <c r="J65" s="42" t="str">
        <f t="shared" si="6"/>
        <v>Please submit a rate</v>
      </c>
      <c r="K65" s="63">
        <v>1500</v>
      </c>
      <c r="L65" s="64">
        <v>3250</v>
      </c>
      <c r="O65" s="86"/>
    </row>
    <row r="66" spans="1:15" ht="18.600000000000001" customHeight="1">
      <c r="A66" s="108"/>
      <c r="B66" s="28" t="s">
        <v>179</v>
      </c>
      <c r="C66" s="30" t="s">
        <v>180</v>
      </c>
      <c r="D66" s="81">
        <v>0</v>
      </c>
      <c r="E66" s="52" t="s">
        <v>72</v>
      </c>
      <c r="F66" s="35">
        <v>8</v>
      </c>
      <c r="G66" s="35">
        <v>8</v>
      </c>
      <c r="H66" s="53">
        <f t="shared" si="8"/>
        <v>0</v>
      </c>
      <c r="I66" s="48" t="str">
        <f t="shared" si="5"/>
        <v>Out of range</v>
      </c>
      <c r="J66" s="42" t="str">
        <f t="shared" si="6"/>
        <v>Please submit a rate</v>
      </c>
      <c r="K66" s="63">
        <v>200</v>
      </c>
      <c r="L66" s="64">
        <v>450</v>
      </c>
      <c r="O66" s="86"/>
    </row>
    <row r="67" spans="1:15" ht="18.600000000000001" customHeight="1">
      <c r="A67" s="108"/>
      <c r="B67" s="28" t="s">
        <v>181</v>
      </c>
      <c r="C67" s="30" t="s">
        <v>182</v>
      </c>
      <c r="D67" s="81">
        <v>0</v>
      </c>
      <c r="E67" s="52" t="s">
        <v>72</v>
      </c>
      <c r="F67" s="35">
        <v>10</v>
      </c>
      <c r="G67" s="35">
        <v>10</v>
      </c>
      <c r="H67" s="53">
        <f t="shared" si="8"/>
        <v>0</v>
      </c>
      <c r="I67" s="48" t="str">
        <f t="shared" si="5"/>
        <v>Out of range</v>
      </c>
      <c r="J67" s="42" t="str">
        <f t="shared" si="6"/>
        <v>Please submit a rate</v>
      </c>
      <c r="K67" s="63">
        <v>400</v>
      </c>
      <c r="L67" s="64">
        <v>650</v>
      </c>
      <c r="O67" s="86"/>
    </row>
    <row r="68" spans="1:15" ht="18.600000000000001" customHeight="1">
      <c r="A68" s="108"/>
      <c r="B68" s="28" t="s">
        <v>183</v>
      </c>
      <c r="C68" s="30" t="s">
        <v>184</v>
      </c>
      <c r="D68" s="81">
        <v>0</v>
      </c>
      <c r="E68" s="52" t="s">
        <v>72</v>
      </c>
      <c r="F68" s="85">
        <v>3</v>
      </c>
      <c r="G68" s="85">
        <v>3</v>
      </c>
      <c r="H68" s="53">
        <f t="shared" si="8"/>
        <v>0</v>
      </c>
      <c r="I68" s="48" t="str">
        <f t="shared" si="5"/>
        <v>Out of range</v>
      </c>
      <c r="J68" s="42" t="str">
        <f t="shared" si="6"/>
        <v>Please submit a rate</v>
      </c>
      <c r="K68" s="63">
        <v>265</v>
      </c>
      <c r="L68" s="64">
        <v>450</v>
      </c>
      <c r="O68" s="86"/>
    </row>
    <row r="69" spans="1:15" ht="18.600000000000001" customHeight="1">
      <c r="A69" s="108"/>
      <c r="B69" s="28" t="s">
        <v>185</v>
      </c>
      <c r="C69" s="30" t="s">
        <v>186</v>
      </c>
      <c r="D69" s="81">
        <v>0</v>
      </c>
      <c r="E69" s="52" t="s">
        <v>72</v>
      </c>
      <c r="F69" s="85">
        <v>3</v>
      </c>
      <c r="G69" s="85">
        <v>3</v>
      </c>
      <c r="H69" s="53">
        <f t="shared" si="8"/>
        <v>0</v>
      </c>
      <c r="I69" s="48" t="str">
        <f t="shared" si="5"/>
        <v>Out of range</v>
      </c>
      <c r="J69" s="42" t="str">
        <f t="shared" si="6"/>
        <v>Please submit a rate</v>
      </c>
      <c r="K69" s="63">
        <v>285</v>
      </c>
      <c r="L69" s="64">
        <v>690</v>
      </c>
      <c r="O69" s="86"/>
    </row>
    <row r="70" spans="1:15" ht="18.600000000000001" customHeight="1">
      <c r="A70" s="109"/>
      <c r="B70" s="28" t="s">
        <v>187</v>
      </c>
      <c r="C70" s="30" t="s">
        <v>188</v>
      </c>
      <c r="D70" s="47">
        <v>180</v>
      </c>
      <c r="E70" s="52" t="s">
        <v>72</v>
      </c>
      <c r="F70" s="85">
        <v>1</v>
      </c>
      <c r="G70" s="85">
        <v>1</v>
      </c>
      <c r="H70" s="53">
        <f t="shared" si="8"/>
        <v>180</v>
      </c>
      <c r="I70" s="88"/>
      <c r="J70" s="42"/>
      <c r="K70" s="63">
        <v>180</v>
      </c>
      <c r="L70" s="64">
        <v>180</v>
      </c>
      <c r="O70" s="86"/>
    </row>
    <row r="71" spans="1:15" ht="18.600000000000001" customHeight="1">
      <c r="A71" s="115" t="s">
        <v>189</v>
      </c>
      <c r="B71" s="28" t="s">
        <v>190</v>
      </c>
      <c r="C71" s="30" t="s">
        <v>191</v>
      </c>
      <c r="D71" s="47">
        <v>150</v>
      </c>
      <c r="E71" s="52" t="s">
        <v>72</v>
      </c>
      <c r="F71" s="85">
        <v>5</v>
      </c>
      <c r="G71" s="85">
        <v>5</v>
      </c>
      <c r="H71" s="53">
        <f t="shared" si="8"/>
        <v>750</v>
      </c>
      <c r="I71" s="88"/>
      <c r="J71" s="42"/>
      <c r="K71" s="63">
        <v>150</v>
      </c>
      <c r="L71" s="64">
        <v>150</v>
      </c>
      <c r="O71" s="86"/>
    </row>
    <row r="72" spans="1:15" ht="18.600000000000001" customHeight="1">
      <c r="A72" s="116"/>
      <c r="B72" s="28" t="s">
        <v>192</v>
      </c>
      <c r="C72" s="30" t="s">
        <v>193</v>
      </c>
      <c r="D72" s="47">
        <v>70</v>
      </c>
      <c r="E72" s="52" t="s">
        <v>72</v>
      </c>
      <c r="F72" s="85">
        <v>5</v>
      </c>
      <c r="G72" s="85">
        <v>5</v>
      </c>
      <c r="H72" s="53">
        <f t="shared" si="8"/>
        <v>350</v>
      </c>
      <c r="I72" s="88"/>
      <c r="J72" s="42"/>
      <c r="K72" s="63">
        <v>70</v>
      </c>
      <c r="L72" s="64">
        <v>70</v>
      </c>
      <c r="O72" s="86"/>
    </row>
    <row r="73" spans="1:15" ht="18.600000000000001" customHeight="1">
      <c r="A73" s="116"/>
      <c r="B73" s="28" t="s">
        <v>194</v>
      </c>
      <c r="C73" s="30" t="s">
        <v>195</v>
      </c>
      <c r="D73" s="81">
        <v>0</v>
      </c>
      <c r="E73" s="52" t="s">
        <v>72</v>
      </c>
      <c r="F73" s="85">
        <v>1</v>
      </c>
      <c r="G73" s="85">
        <v>1</v>
      </c>
      <c r="H73" s="53">
        <f t="shared" si="8"/>
        <v>0</v>
      </c>
      <c r="I73" s="48" t="str">
        <f>IF(D73="", "Please Submit a rate", IF(AND(D73&gt;=MIN(K73,L73), D73&lt;=MAX(K73,L73)), "Within range", "Out of range"))</f>
        <v>Out of range</v>
      </c>
      <c r="J73" s="42" t="str">
        <f>IF(D73&lt;=0,"Please submit a rate","")</f>
        <v>Please submit a rate</v>
      </c>
      <c r="K73" s="63">
        <v>400</v>
      </c>
      <c r="L73" s="64">
        <v>1500</v>
      </c>
      <c r="O73" s="86"/>
    </row>
    <row r="74" spans="1:15" ht="18.600000000000001" customHeight="1">
      <c r="A74" s="116"/>
      <c r="B74" s="28" t="s">
        <v>196</v>
      </c>
      <c r="C74" s="30" t="s">
        <v>197</v>
      </c>
      <c r="D74" s="81">
        <v>0</v>
      </c>
      <c r="E74" s="52" t="s">
        <v>72</v>
      </c>
      <c r="F74" s="85">
        <v>2</v>
      </c>
      <c r="G74" s="85">
        <v>2</v>
      </c>
      <c r="H74" s="53">
        <f t="shared" si="8"/>
        <v>0</v>
      </c>
      <c r="I74" s="48" t="str">
        <f>IF(D74="", "Please Submit a rate", IF(AND(D74&gt;=MIN(K74,L74), D74&lt;=MAX(K74,L74)), "Within range", "Out of range"))</f>
        <v>Out of range</v>
      </c>
      <c r="J74" s="42" t="str">
        <f>IF(D74&lt;=0,"Please submit a rate","")</f>
        <v>Please submit a rate</v>
      </c>
      <c r="K74" s="63">
        <v>500</v>
      </c>
      <c r="L74" s="64">
        <v>1300</v>
      </c>
      <c r="O74" s="86"/>
    </row>
    <row r="75" spans="1:15" ht="18.600000000000001" customHeight="1">
      <c r="A75" s="116"/>
      <c r="B75" s="28" t="s">
        <v>198</v>
      </c>
      <c r="C75" s="30" t="s">
        <v>199</v>
      </c>
      <c r="D75" s="81">
        <v>0</v>
      </c>
      <c r="E75" s="52" t="s">
        <v>72</v>
      </c>
      <c r="F75" s="85">
        <v>4</v>
      </c>
      <c r="G75" s="85">
        <v>4</v>
      </c>
      <c r="H75" s="53">
        <f t="shared" si="8"/>
        <v>0</v>
      </c>
      <c r="I75" s="48" t="str">
        <f>IF(D75="", "Please Submit a rate", IF(AND(D75&gt;=MIN(K75,L75), D75&lt;=MAX(K75,L75)), "Within range", "Out of range"))</f>
        <v>Out of range</v>
      </c>
      <c r="J75" s="42" t="str">
        <f>IF(D75&lt;=0,"Please submit a rate","")</f>
        <v>Please submit a rate</v>
      </c>
      <c r="K75" s="63">
        <v>400</v>
      </c>
      <c r="L75" s="64">
        <v>1400</v>
      </c>
      <c r="O75" s="86"/>
    </row>
    <row r="76" spans="1:15" ht="18.600000000000001" customHeight="1">
      <c r="A76" s="116"/>
      <c r="B76" s="72" t="s">
        <v>200</v>
      </c>
      <c r="C76" s="30" t="s">
        <v>201</v>
      </c>
      <c r="D76" s="81">
        <v>0</v>
      </c>
      <c r="E76" s="52" t="s">
        <v>72</v>
      </c>
      <c r="F76" s="85">
        <v>1</v>
      </c>
      <c r="G76" s="85">
        <v>1</v>
      </c>
      <c r="H76" s="53">
        <f t="shared" si="8"/>
        <v>0</v>
      </c>
      <c r="I76" s="48" t="str">
        <f>IF(D76="", "Please Submit a rate", IF(AND(D76&gt;=MIN(K76,L76), D76&lt;=MAX(K76,L76)), "Within range", "Out of range"))</f>
        <v>Out of range</v>
      </c>
      <c r="J76" s="42" t="str">
        <f>IF(D76&lt;=0,"Please submit a rate","")</f>
        <v>Please submit a rate</v>
      </c>
      <c r="K76" s="63">
        <v>1250</v>
      </c>
      <c r="L76" s="64">
        <v>1750</v>
      </c>
      <c r="O76" s="86"/>
    </row>
    <row r="77" spans="1:15" ht="18.600000000000001" customHeight="1">
      <c r="A77" s="116"/>
      <c r="B77" s="28" t="s">
        <v>202</v>
      </c>
      <c r="C77" s="30" t="s">
        <v>203</v>
      </c>
      <c r="D77" s="47">
        <v>700</v>
      </c>
      <c r="E77" s="52" t="s">
        <v>72</v>
      </c>
      <c r="F77" s="85">
        <v>1</v>
      </c>
      <c r="G77" s="85">
        <v>1</v>
      </c>
      <c r="H77" s="53">
        <f t="shared" si="8"/>
        <v>700</v>
      </c>
      <c r="I77" s="88"/>
      <c r="J77" s="42"/>
      <c r="K77" s="63">
        <v>700</v>
      </c>
      <c r="L77" s="64">
        <v>700</v>
      </c>
      <c r="O77" s="86"/>
    </row>
    <row r="78" spans="1:15" ht="18.600000000000001" customHeight="1">
      <c r="A78" s="116"/>
      <c r="B78" s="28" t="s">
        <v>204</v>
      </c>
      <c r="C78" s="30" t="s">
        <v>205</v>
      </c>
      <c r="D78" s="81">
        <v>0</v>
      </c>
      <c r="E78" s="52" t="s">
        <v>127</v>
      </c>
      <c r="F78" s="85">
        <v>1</v>
      </c>
      <c r="G78" s="85">
        <v>3</v>
      </c>
      <c r="H78" s="53">
        <f t="shared" si="8"/>
        <v>0</v>
      </c>
      <c r="I78" s="48" t="str">
        <f>IF(D78="", "Please Submit a rate", IF(AND(D78&gt;=MIN(K78,L78), D78&lt;=MAX(K78,L78)), "Within range", "Out of range"))</f>
        <v>Out of range</v>
      </c>
      <c r="J78" s="42" t="str">
        <f>IF(D78&lt;=0,"Please submit a rate","")</f>
        <v>Please submit a rate</v>
      </c>
      <c r="K78" s="63">
        <v>150</v>
      </c>
      <c r="L78" s="64">
        <v>650</v>
      </c>
      <c r="O78" s="86"/>
    </row>
    <row r="79" spans="1:15" ht="18.600000000000001" customHeight="1">
      <c r="A79" s="116"/>
      <c r="B79" s="28" t="s">
        <v>206</v>
      </c>
      <c r="C79" s="30" t="s">
        <v>207</v>
      </c>
      <c r="D79" s="47">
        <v>100</v>
      </c>
      <c r="E79" s="52" t="s">
        <v>72</v>
      </c>
      <c r="F79" s="85">
        <v>16</v>
      </c>
      <c r="G79" s="85">
        <v>16</v>
      </c>
      <c r="H79" s="53">
        <f t="shared" si="8"/>
        <v>1600</v>
      </c>
      <c r="I79" s="88"/>
      <c r="J79" s="42"/>
      <c r="K79" s="63">
        <v>100</v>
      </c>
      <c r="L79" s="64">
        <v>100</v>
      </c>
      <c r="O79" s="86"/>
    </row>
    <row r="80" spans="1:15" ht="18.600000000000001" customHeight="1">
      <c r="A80" s="116"/>
      <c r="B80" s="28" t="s">
        <v>208</v>
      </c>
      <c r="C80" s="30" t="s">
        <v>209</v>
      </c>
      <c r="D80" s="81">
        <v>0</v>
      </c>
      <c r="E80" s="52" t="s">
        <v>72</v>
      </c>
      <c r="F80" s="85">
        <v>90</v>
      </c>
      <c r="G80" s="85">
        <v>90</v>
      </c>
      <c r="H80" s="53">
        <f t="shared" si="8"/>
        <v>0</v>
      </c>
      <c r="I80" s="48" t="str">
        <f>IF(D80="", "Please Submit a rate", IF(AND(D80&gt;=MIN(K80,L80), D80&lt;=MAX(K80,L80)), "Within range", "Out of range"))</f>
        <v>Out of range</v>
      </c>
      <c r="J80" s="42" t="str">
        <f>IF(D80&lt;=0,"Please submit a rate","")</f>
        <v>Please submit a rate</v>
      </c>
      <c r="K80" s="63">
        <v>450</v>
      </c>
      <c r="L80" s="64">
        <v>700</v>
      </c>
      <c r="O80" s="86"/>
    </row>
    <row r="81" spans="1:15" ht="18.600000000000001" customHeight="1">
      <c r="A81" s="116"/>
      <c r="B81" s="28" t="s">
        <v>210</v>
      </c>
      <c r="C81" s="30" t="s">
        <v>211</v>
      </c>
      <c r="D81" s="81">
        <v>0</v>
      </c>
      <c r="E81" s="52" t="s">
        <v>72</v>
      </c>
      <c r="F81" s="85">
        <v>72</v>
      </c>
      <c r="G81" s="85">
        <v>72</v>
      </c>
      <c r="H81" s="53">
        <f t="shared" si="8"/>
        <v>0</v>
      </c>
      <c r="I81" s="48" t="str">
        <f>IF(D81="", "Please Submit a rate", IF(AND(D81&gt;=MIN(K81,L81), D81&lt;=MAX(K81,L81)), "Within range", "Out of range"))</f>
        <v>Out of range</v>
      </c>
      <c r="J81" s="42" t="str">
        <f>IF(D81&lt;=0,"Please submit a rate","")</f>
        <v>Please submit a rate</v>
      </c>
      <c r="K81" s="63">
        <v>380</v>
      </c>
      <c r="L81" s="64">
        <v>720</v>
      </c>
      <c r="O81" s="86"/>
    </row>
    <row r="82" spans="1:15" ht="18.600000000000001" customHeight="1">
      <c r="A82" s="116"/>
      <c r="B82" s="28" t="s">
        <v>212</v>
      </c>
      <c r="C82" s="30" t="s">
        <v>213</v>
      </c>
      <c r="D82" s="81">
        <v>0</v>
      </c>
      <c r="E82" s="52" t="s">
        <v>72</v>
      </c>
      <c r="F82" s="85">
        <v>173</v>
      </c>
      <c r="G82" s="85">
        <v>173</v>
      </c>
      <c r="H82" s="53">
        <f t="shared" si="8"/>
        <v>0</v>
      </c>
      <c r="I82" s="48" t="str">
        <f>IF(D82="", "Please Submit a rate", IF(AND(D82&gt;=MIN(K82,L82), D82&lt;=MAX(K82,L82)), "Within range", "Out of range"))</f>
        <v>Out of range</v>
      </c>
      <c r="J82" s="42" t="str">
        <f>IF(D82&lt;=0,"Please submit a rate","")</f>
        <v>Please submit a rate</v>
      </c>
      <c r="K82" s="63">
        <v>120</v>
      </c>
      <c r="L82" s="64">
        <v>230</v>
      </c>
      <c r="O82" s="86"/>
    </row>
    <row r="83" spans="1:15" ht="18.600000000000001" customHeight="1">
      <c r="A83" s="116"/>
      <c r="B83" s="72" t="s">
        <v>214</v>
      </c>
      <c r="C83" s="30" t="s">
        <v>215</v>
      </c>
      <c r="D83" s="81">
        <v>0</v>
      </c>
      <c r="E83" s="52" t="s">
        <v>72</v>
      </c>
      <c r="F83" s="85">
        <v>2</v>
      </c>
      <c r="G83" s="85">
        <v>2</v>
      </c>
      <c r="H83" s="53">
        <f t="shared" si="8"/>
        <v>0</v>
      </c>
      <c r="I83" s="48" t="str">
        <f>IF(D83="", "Please Submit a rate", IF(AND(D83&gt;=MIN(K83,L83), D83&lt;=MAX(K83,L83)), "Within range", "Out of range"))</f>
        <v>Out of range</v>
      </c>
      <c r="J83" s="42" t="str">
        <f>IF(D83&lt;=0,"Please submit a rate","")</f>
        <v>Please submit a rate</v>
      </c>
      <c r="K83" s="63">
        <v>650</v>
      </c>
      <c r="L83" s="64">
        <v>1600</v>
      </c>
      <c r="O83" s="86"/>
    </row>
    <row r="84" spans="1:15" ht="18.600000000000001" customHeight="1">
      <c r="A84" s="116"/>
      <c r="B84" s="28" t="s">
        <v>216</v>
      </c>
      <c r="C84" s="30" t="s">
        <v>217</v>
      </c>
      <c r="D84" s="81">
        <v>0</v>
      </c>
      <c r="E84" s="52" t="s">
        <v>72</v>
      </c>
      <c r="F84" s="85">
        <v>5</v>
      </c>
      <c r="G84" s="85">
        <v>5</v>
      </c>
      <c r="H84" s="53">
        <f t="shared" si="8"/>
        <v>0</v>
      </c>
      <c r="I84" s="48" t="str">
        <f>IF(D84="", "Please Submit a rate", IF(AND(D84&gt;=MIN(K84,L84), D84&lt;=MAX(K84,L84)), "Within range", "Out of range"))</f>
        <v>Out of range</v>
      </c>
      <c r="J84" s="42" t="str">
        <f>IF(D84&lt;=0,"Please submit a rate","")</f>
        <v>Please submit a rate</v>
      </c>
      <c r="K84" s="63">
        <v>450</v>
      </c>
      <c r="L84" s="64">
        <v>900</v>
      </c>
      <c r="O84" s="86"/>
    </row>
    <row r="85" spans="1:15" ht="18.600000000000001" customHeight="1">
      <c r="A85" s="116"/>
      <c r="B85" s="28" t="s">
        <v>218</v>
      </c>
      <c r="C85" s="30" t="s">
        <v>219</v>
      </c>
      <c r="D85" s="47">
        <v>550</v>
      </c>
      <c r="E85" s="52" t="s">
        <v>72</v>
      </c>
      <c r="F85" s="85">
        <v>3</v>
      </c>
      <c r="G85" s="85">
        <v>3</v>
      </c>
      <c r="H85" s="53">
        <f t="shared" si="8"/>
        <v>1650</v>
      </c>
      <c r="I85" s="88"/>
      <c r="J85" s="42"/>
      <c r="K85" s="63">
        <v>550</v>
      </c>
      <c r="L85" s="64">
        <v>550</v>
      </c>
      <c r="O85" s="86"/>
    </row>
    <row r="86" spans="1:15" ht="18.600000000000001" customHeight="1">
      <c r="A86" s="116"/>
      <c r="B86" s="28" t="s">
        <v>220</v>
      </c>
      <c r="C86" s="30" t="s">
        <v>221</v>
      </c>
      <c r="D86" s="81">
        <v>0</v>
      </c>
      <c r="E86" s="52" t="s">
        <v>72</v>
      </c>
      <c r="F86" s="85">
        <v>10</v>
      </c>
      <c r="G86" s="85">
        <v>10</v>
      </c>
      <c r="H86" s="53">
        <f t="shared" si="8"/>
        <v>0</v>
      </c>
      <c r="I86" s="48" t="str">
        <f>IF(D86="", "Please Submit a rate", IF(AND(D86&gt;=MIN(K86,L86), D86&lt;=MAX(K86,L86)), "Within range", "Out of range"))</f>
        <v>Out of range</v>
      </c>
      <c r="J86" s="42" t="str">
        <f>IF(D86&lt;=0,"Please submit a rate","")</f>
        <v>Please submit a rate</v>
      </c>
      <c r="K86" s="63">
        <v>180</v>
      </c>
      <c r="L86" s="64">
        <v>350</v>
      </c>
      <c r="O86" s="86"/>
    </row>
    <row r="87" spans="1:15" ht="18.600000000000001" customHeight="1">
      <c r="A87" s="116"/>
      <c r="B87" s="28" t="s">
        <v>222</v>
      </c>
      <c r="C87" s="30" t="s">
        <v>223</v>
      </c>
      <c r="D87" s="47">
        <v>300</v>
      </c>
      <c r="E87" s="52" t="s">
        <v>127</v>
      </c>
      <c r="F87" s="85">
        <v>1</v>
      </c>
      <c r="G87" s="85">
        <v>3</v>
      </c>
      <c r="H87" s="53">
        <f t="shared" ref="H87" si="9">D87*F87</f>
        <v>300</v>
      </c>
      <c r="I87" s="88"/>
      <c r="J87" s="42"/>
      <c r="K87" s="63">
        <v>300</v>
      </c>
      <c r="L87" s="64">
        <v>300</v>
      </c>
      <c r="O87" s="86"/>
    </row>
    <row r="88" spans="1:15" ht="18.600000000000001" customHeight="1">
      <c r="A88" s="116"/>
      <c r="B88" s="28" t="s">
        <v>224</v>
      </c>
      <c r="C88" s="30" t="s">
        <v>225</v>
      </c>
      <c r="D88" s="47">
        <v>300</v>
      </c>
      <c r="E88" s="52" t="s">
        <v>127</v>
      </c>
      <c r="F88" s="85">
        <v>32</v>
      </c>
      <c r="G88" s="85">
        <v>180</v>
      </c>
      <c r="H88" s="53">
        <f t="shared" ref="H88:H107" si="10">D88*G88</f>
        <v>54000</v>
      </c>
      <c r="I88" s="88"/>
      <c r="J88" s="42"/>
      <c r="K88" s="63">
        <v>300</v>
      </c>
      <c r="L88" s="64">
        <v>300</v>
      </c>
      <c r="O88" s="86"/>
    </row>
    <row r="89" spans="1:15" ht="18.600000000000001" customHeight="1">
      <c r="A89" s="116"/>
      <c r="B89" s="28" t="s">
        <v>226</v>
      </c>
      <c r="C89" s="30" t="s">
        <v>227</v>
      </c>
      <c r="D89" s="47">
        <v>220</v>
      </c>
      <c r="E89" s="52" t="s">
        <v>127</v>
      </c>
      <c r="F89" s="85">
        <v>1</v>
      </c>
      <c r="G89" s="85">
        <v>5</v>
      </c>
      <c r="H89" s="53">
        <f t="shared" si="10"/>
        <v>1100</v>
      </c>
      <c r="I89" s="88"/>
      <c r="J89" s="42"/>
      <c r="K89" s="63">
        <v>220</v>
      </c>
      <c r="L89" s="64">
        <v>220</v>
      </c>
      <c r="O89" s="86"/>
    </row>
    <row r="90" spans="1:15" ht="18.600000000000001" customHeight="1">
      <c r="A90" s="116"/>
      <c r="B90" s="28" t="s">
        <v>228</v>
      </c>
      <c r="C90" s="30" t="s">
        <v>229</v>
      </c>
      <c r="D90" s="47">
        <v>220</v>
      </c>
      <c r="E90" s="52" t="s">
        <v>127</v>
      </c>
      <c r="F90" s="85">
        <v>1</v>
      </c>
      <c r="G90" s="85">
        <v>5</v>
      </c>
      <c r="H90" s="53">
        <f t="shared" si="10"/>
        <v>1100</v>
      </c>
      <c r="I90" s="88"/>
      <c r="J90" s="42"/>
      <c r="K90" s="63">
        <v>220</v>
      </c>
      <c r="L90" s="64">
        <v>220</v>
      </c>
      <c r="O90" s="86"/>
    </row>
    <row r="91" spans="1:15" ht="18.600000000000001" customHeight="1">
      <c r="A91" s="116"/>
      <c r="B91" s="28" t="s">
        <v>230</v>
      </c>
      <c r="C91" s="30" t="s">
        <v>231</v>
      </c>
      <c r="D91" s="47">
        <v>350</v>
      </c>
      <c r="E91" s="52" t="s">
        <v>127</v>
      </c>
      <c r="F91" s="85">
        <v>1</v>
      </c>
      <c r="G91" s="85">
        <v>3</v>
      </c>
      <c r="H91" s="53">
        <f t="shared" si="10"/>
        <v>1050</v>
      </c>
      <c r="I91" s="88"/>
      <c r="J91" s="42"/>
      <c r="K91" s="63">
        <v>350</v>
      </c>
      <c r="L91" s="64">
        <v>350</v>
      </c>
      <c r="O91" s="86"/>
    </row>
    <row r="92" spans="1:15" ht="18.600000000000001" customHeight="1">
      <c r="A92" s="116"/>
      <c r="B92" s="72" t="s">
        <v>232</v>
      </c>
      <c r="C92" s="30" t="s">
        <v>233</v>
      </c>
      <c r="D92" s="81">
        <v>0</v>
      </c>
      <c r="E92" s="52" t="s">
        <v>72</v>
      </c>
      <c r="F92" s="85">
        <v>1</v>
      </c>
      <c r="G92" s="85">
        <v>1</v>
      </c>
      <c r="H92" s="53">
        <f t="shared" si="10"/>
        <v>0</v>
      </c>
      <c r="I92" s="48" t="str">
        <f>IF(D92="", "Please Submit a rate", IF(AND(D92&gt;=MIN(K92,L92), D92&lt;=MAX(K92,L92)), "Within range", "Out of range"))</f>
        <v>Out of range</v>
      </c>
      <c r="J92" s="42" t="str">
        <f>IF(D92&lt;=0,"Please submit a rate","")</f>
        <v>Please submit a rate</v>
      </c>
      <c r="K92" s="63">
        <v>1200</v>
      </c>
      <c r="L92" s="64">
        <v>3500</v>
      </c>
      <c r="O92" s="86"/>
    </row>
    <row r="93" spans="1:15" ht="18.600000000000001" customHeight="1">
      <c r="A93" s="116"/>
      <c r="B93" s="28" t="s">
        <v>234</v>
      </c>
      <c r="C93" s="30" t="s">
        <v>235</v>
      </c>
      <c r="D93" s="81">
        <v>0</v>
      </c>
      <c r="E93" s="52" t="s">
        <v>72</v>
      </c>
      <c r="F93" s="85">
        <v>1</v>
      </c>
      <c r="G93" s="85">
        <v>1</v>
      </c>
      <c r="H93" s="53">
        <f t="shared" si="10"/>
        <v>0</v>
      </c>
      <c r="I93" s="48" t="str">
        <f>IF(D93="", "Please Submit a rate", IF(AND(D93&gt;=MIN(K93,L93), D93&lt;=MAX(K93,L93)), "Within range", "Out of range"))</f>
        <v>Out of range</v>
      </c>
      <c r="J93" s="42" t="str">
        <f>IF(D93&lt;=0,"Please submit a rate","")</f>
        <v>Please submit a rate</v>
      </c>
      <c r="K93" s="63">
        <v>500</v>
      </c>
      <c r="L93" s="64">
        <v>900</v>
      </c>
      <c r="O93" s="86"/>
    </row>
    <row r="94" spans="1:15" ht="18.600000000000001" customHeight="1">
      <c r="A94" s="116"/>
      <c r="B94" s="28" t="s">
        <v>236</v>
      </c>
      <c r="C94" s="30" t="s">
        <v>237</v>
      </c>
      <c r="D94" s="47">
        <v>350</v>
      </c>
      <c r="E94" s="52" t="s">
        <v>72</v>
      </c>
      <c r="F94" s="85">
        <v>1</v>
      </c>
      <c r="G94" s="85">
        <v>1</v>
      </c>
      <c r="H94" s="53">
        <f t="shared" si="10"/>
        <v>350</v>
      </c>
      <c r="I94" s="88"/>
      <c r="J94" s="42"/>
      <c r="K94" s="63">
        <v>350</v>
      </c>
      <c r="L94" s="64">
        <v>350</v>
      </c>
      <c r="O94" s="86"/>
    </row>
    <row r="95" spans="1:15" ht="18.600000000000001" customHeight="1">
      <c r="A95" s="116"/>
      <c r="B95" s="28" t="s">
        <v>238</v>
      </c>
      <c r="C95" s="30" t="s">
        <v>239</v>
      </c>
      <c r="D95" s="89">
        <v>600</v>
      </c>
      <c r="E95" s="52" t="s">
        <v>72</v>
      </c>
      <c r="F95" s="85">
        <v>1</v>
      </c>
      <c r="G95" s="85">
        <v>1</v>
      </c>
      <c r="H95" s="53">
        <f t="shared" si="10"/>
        <v>600</v>
      </c>
      <c r="I95" s="88"/>
      <c r="J95" s="42"/>
      <c r="K95" s="63">
        <v>600</v>
      </c>
      <c r="L95" s="64">
        <v>600</v>
      </c>
      <c r="O95" s="86"/>
    </row>
    <row r="96" spans="1:15" ht="18.600000000000001" customHeight="1">
      <c r="A96" s="116"/>
      <c r="B96" s="28" t="s">
        <v>240</v>
      </c>
      <c r="C96" s="30" t="s">
        <v>241</v>
      </c>
      <c r="D96" s="89">
        <v>600</v>
      </c>
      <c r="E96" s="52" t="s">
        <v>72</v>
      </c>
      <c r="F96" s="85">
        <v>1</v>
      </c>
      <c r="G96" s="85">
        <v>1</v>
      </c>
      <c r="H96" s="53">
        <f t="shared" si="10"/>
        <v>600</v>
      </c>
      <c r="I96" s="88"/>
      <c r="J96" s="42"/>
      <c r="K96" s="63">
        <v>600</v>
      </c>
      <c r="L96" s="64">
        <v>600</v>
      </c>
      <c r="O96" s="86"/>
    </row>
    <row r="97" spans="1:15" ht="18.600000000000001" customHeight="1">
      <c r="A97" s="116"/>
      <c r="B97" s="28" t="s">
        <v>242</v>
      </c>
      <c r="C97" s="30" t="s">
        <v>243</v>
      </c>
      <c r="D97" s="81">
        <v>0</v>
      </c>
      <c r="E97" s="52" t="s">
        <v>72</v>
      </c>
      <c r="F97" s="35">
        <v>1</v>
      </c>
      <c r="G97" s="35">
        <v>1</v>
      </c>
      <c r="H97" s="53">
        <f t="shared" si="10"/>
        <v>0</v>
      </c>
      <c r="I97" s="48" t="str">
        <f>IF(D97="", "Please Submit a rate", IF(AND(D97&gt;=MIN(K97,L97), D97&lt;=MAX(K97,L97)), "Within range", "Out of range"))</f>
        <v>Out of range</v>
      </c>
      <c r="J97" s="42" t="str">
        <f>IF(D97&lt;=0,"Please submit a rate","")</f>
        <v>Please submit a rate</v>
      </c>
      <c r="K97" s="63">
        <v>180</v>
      </c>
      <c r="L97" s="64">
        <v>350</v>
      </c>
      <c r="O97" s="86"/>
    </row>
    <row r="98" spans="1:15" ht="18.600000000000001" customHeight="1">
      <c r="A98" s="116"/>
      <c r="B98" s="28" t="s">
        <v>244</v>
      </c>
      <c r="C98" s="30" t="s">
        <v>245</v>
      </c>
      <c r="D98" s="47">
        <v>250</v>
      </c>
      <c r="E98" s="52" t="s">
        <v>72</v>
      </c>
      <c r="F98" s="20">
        <v>1</v>
      </c>
      <c r="G98" s="20">
        <v>1</v>
      </c>
      <c r="H98" s="53">
        <f t="shared" si="10"/>
        <v>250</v>
      </c>
      <c r="I98" s="88"/>
      <c r="J98" s="42"/>
      <c r="K98" s="63">
        <v>250</v>
      </c>
      <c r="L98" s="64">
        <v>250</v>
      </c>
      <c r="O98" s="86"/>
    </row>
    <row r="99" spans="1:15" ht="18.600000000000001" customHeight="1">
      <c r="A99" s="116"/>
      <c r="B99" s="28" t="s">
        <v>246</v>
      </c>
      <c r="C99" s="30" t="s">
        <v>247</v>
      </c>
      <c r="D99" s="82">
        <v>0</v>
      </c>
      <c r="E99" s="52" t="s">
        <v>72</v>
      </c>
      <c r="F99" s="20">
        <v>1</v>
      </c>
      <c r="G99" s="20">
        <v>1</v>
      </c>
      <c r="H99" s="53">
        <f t="shared" si="10"/>
        <v>0</v>
      </c>
      <c r="I99" s="48" t="str">
        <f>IF(D99="", "Please Submit a rate", IF(AND(D99&gt;=MIN(K99,L99), D99&lt;=MAX(K99,L99)), "Within range", "Out of range"))</f>
        <v>Out of range</v>
      </c>
      <c r="J99" s="42" t="str">
        <f>IF(D99&lt;=0,"Please submit a rate","")</f>
        <v>Please submit a rate</v>
      </c>
      <c r="K99" s="63">
        <v>150</v>
      </c>
      <c r="L99" s="64">
        <v>300</v>
      </c>
      <c r="O99" s="86"/>
    </row>
    <row r="100" spans="1:15" ht="18.600000000000001" customHeight="1">
      <c r="A100" s="116"/>
      <c r="B100" s="28" t="s">
        <v>248</v>
      </c>
      <c r="C100" s="30" t="s">
        <v>249</v>
      </c>
      <c r="D100" s="47">
        <v>500</v>
      </c>
      <c r="E100" s="52" t="s">
        <v>72</v>
      </c>
      <c r="F100" s="20">
        <v>1</v>
      </c>
      <c r="G100" s="20">
        <v>1</v>
      </c>
      <c r="H100" s="53">
        <f t="shared" si="10"/>
        <v>500</v>
      </c>
      <c r="I100" s="88"/>
      <c r="J100" s="42"/>
      <c r="K100" s="63">
        <v>500</v>
      </c>
      <c r="L100" s="64">
        <v>500</v>
      </c>
      <c r="O100" s="86"/>
    </row>
    <row r="101" spans="1:15" ht="18.600000000000001" customHeight="1">
      <c r="A101" s="116"/>
      <c r="B101" s="28" t="s">
        <v>250</v>
      </c>
      <c r="C101" s="30" t="s">
        <v>251</v>
      </c>
      <c r="D101" s="82">
        <v>0</v>
      </c>
      <c r="E101" s="52" t="s">
        <v>72</v>
      </c>
      <c r="F101" s="20">
        <v>1</v>
      </c>
      <c r="G101" s="20">
        <v>1</v>
      </c>
      <c r="H101" s="53">
        <f t="shared" si="10"/>
        <v>0</v>
      </c>
      <c r="I101" s="48" t="str">
        <f t="shared" ref="I101:I107" si="11">IF(D101="", "Please Submit a rate", IF(AND(D101&gt;=MIN(K101,L101), D101&lt;=MAX(K101,L101)), "Within range", "Out of range"))</f>
        <v>Out of range</v>
      </c>
      <c r="J101" s="42" t="str">
        <f t="shared" ref="J101:J107" si="12">IF(D101&lt;=0,"Please submit a rate","")</f>
        <v>Please submit a rate</v>
      </c>
      <c r="K101" s="63">
        <v>500</v>
      </c>
      <c r="L101" s="64">
        <v>1100</v>
      </c>
      <c r="O101" s="86"/>
    </row>
    <row r="102" spans="1:15" ht="18.600000000000001" customHeight="1">
      <c r="A102" s="116"/>
      <c r="B102" s="72" t="s">
        <v>252</v>
      </c>
      <c r="C102" s="30" t="s">
        <v>253</v>
      </c>
      <c r="D102" s="82">
        <v>0</v>
      </c>
      <c r="E102" s="52" t="s">
        <v>72</v>
      </c>
      <c r="F102" s="20">
        <v>3</v>
      </c>
      <c r="G102" s="20">
        <v>3</v>
      </c>
      <c r="H102" s="53">
        <f t="shared" si="10"/>
        <v>0</v>
      </c>
      <c r="I102" s="48" t="str">
        <f t="shared" si="11"/>
        <v>Out of range</v>
      </c>
      <c r="J102" s="42" t="str">
        <f t="shared" si="12"/>
        <v>Please submit a rate</v>
      </c>
      <c r="K102" s="63">
        <v>300</v>
      </c>
      <c r="L102" s="64">
        <v>550</v>
      </c>
      <c r="O102" s="86"/>
    </row>
    <row r="103" spans="1:15" ht="18.600000000000001" customHeight="1">
      <c r="A103" s="116"/>
      <c r="B103" s="28" t="s">
        <v>254</v>
      </c>
      <c r="C103" s="30" t="s">
        <v>255</v>
      </c>
      <c r="D103" s="82">
        <v>0</v>
      </c>
      <c r="E103" s="52" t="s">
        <v>72</v>
      </c>
      <c r="F103" s="20">
        <v>1</v>
      </c>
      <c r="G103" s="20">
        <v>1</v>
      </c>
      <c r="H103" s="53">
        <f t="shared" si="10"/>
        <v>0</v>
      </c>
      <c r="I103" s="48" t="str">
        <f t="shared" si="11"/>
        <v>Out of range</v>
      </c>
      <c r="J103" s="42" t="str">
        <f t="shared" si="12"/>
        <v>Please submit a rate</v>
      </c>
      <c r="K103" s="63">
        <v>170</v>
      </c>
      <c r="L103" s="64">
        <v>300</v>
      </c>
      <c r="O103" s="86"/>
    </row>
    <row r="104" spans="1:15" ht="18.600000000000001" customHeight="1">
      <c r="A104" s="116"/>
      <c r="B104" s="28" t="s">
        <v>256</v>
      </c>
      <c r="C104" s="30" t="s">
        <v>257</v>
      </c>
      <c r="D104" s="82">
        <v>0</v>
      </c>
      <c r="E104" s="52" t="s">
        <v>72</v>
      </c>
      <c r="F104" s="20">
        <v>1</v>
      </c>
      <c r="G104" s="20">
        <v>1</v>
      </c>
      <c r="H104" s="53">
        <f t="shared" si="10"/>
        <v>0</v>
      </c>
      <c r="I104" s="48" t="str">
        <f t="shared" si="11"/>
        <v>Out of range</v>
      </c>
      <c r="J104" s="42" t="str">
        <f t="shared" si="12"/>
        <v>Please submit a rate</v>
      </c>
      <c r="K104" s="63">
        <v>220</v>
      </c>
      <c r="L104" s="64">
        <v>385</v>
      </c>
      <c r="O104" s="86"/>
    </row>
    <row r="105" spans="1:15" ht="18.600000000000001" customHeight="1">
      <c r="A105" s="117"/>
      <c r="B105" s="28" t="s">
        <v>258</v>
      </c>
      <c r="C105" s="30" t="s">
        <v>259</v>
      </c>
      <c r="D105" s="82">
        <v>0</v>
      </c>
      <c r="E105" s="52" t="s">
        <v>72</v>
      </c>
      <c r="F105" s="20">
        <v>1</v>
      </c>
      <c r="G105" s="20">
        <v>1</v>
      </c>
      <c r="H105" s="53">
        <f t="shared" si="10"/>
        <v>0</v>
      </c>
      <c r="I105" s="48" t="str">
        <f t="shared" si="11"/>
        <v>Out of range</v>
      </c>
      <c r="J105" s="42" t="str">
        <f t="shared" si="12"/>
        <v>Please submit a rate</v>
      </c>
      <c r="K105" s="63">
        <v>120</v>
      </c>
      <c r="L105" s="64">
        <v>295</v>
      </c>
      <c r="O105" s="86"/>
    </row>
    <row r="106" spans="1:15" ht="18.600000000000001" customHeight="1">
      <c r="A106" s="107" t="s">
        <v>260</v>
      </c>
      <c r="B106" s="28" t="s">
        <v>261</v>
      </c>
      <c r="C106" s="30" t="s">
        <v>262</v>
      </c>
      <c r="D106" s="82">
        <v>0</v>
      </c>
      <c r="E106" s="52" t="s">
        <v>263</v>
      </c>
      <c r="F106" s="20">
        <v>5</v>
      </c>
      <c r="G106" s="20">
        <v>5</v>
      </c>
      <c r="H106" s="53">
        <f t="shared" si="10"/>
        <v>0</v>
      </c>
      <c r="I106" s="48" t="str">
        <f t="shared" si="11"/>
        <v>Out of range</v>
      </c>
      <c r="J106" s="42" t="str">
        <f t="shared" si="12"/>
        <v>Please submit a rate</v>
      </c>
      <c r="K106" s="63">
        <v>5500</v>
      </c>
      <c r="L106" s="64">
        <v>10800</v>
      </c>
      <c r="O106" s="86"/>
    </row>
    <row r="107" spans="1:15" ht="18.600000000000001" customHeight="1" thickBot="1">
      <c r="A107" s="108"/>
      <c r="B107" s="28" t="s">
        <v>264</v>
      </c>
      <c r="C107" s="31" t="s">
        <v>265</v>
      </c>
      <c r="D107" s="82">
        <v>0</v>
      </c>
      <c r="E107" s="58" t="s">
        <v>72</v>
      </c>
      <c r="F107" s="59">
        <v>5</v>
      </c>
      <c r="G107" s="59">
        <v>5</v>
      </c>
      <c r="H107" s="60">
        <f t="shared" si="10"/>
        <v>0</v>
      </c>
      <c r="I107" s="48" t="str">
        <f t="shared" si="11"/>
        <v>Out of range</v>
      </c>
      <c r="J107" s="42" t="str">
        <f t="shared" si="12"/>
        <v>Please submit a rate</v>
      </c>
      <c r="K107" s="67">
        <v>500</v>
      </c>
      <c r="L107" s="68">
        <v>1300</v>
      </c>
      <c r="O107" s="86"/>
    </row>
    <row r="108" spans="1:15" ht="15" thickBot="1"/>
    <row r="109" spans="1:15" ht="15.6">
      <c r="F109" s="103" t="s">
        <v>266</v>
      </c>
      <c r="G109" s="104"/>
      <c r="H109" s="61">
        <f>SUM(H8:H107)</f>
        <v>135923.25</v>
      </c>
    </row>
    <row r="110" spans="1:15" ht="16.149999999999999" thickBot="1">
      <c r="F110" s="105" t="s">
        <v>267</v>
      </c>
      <c r="G110" s="106"/>
      <c r="H110" s="62">
        <f>H109/100</f>
        <v>1359.2325000000001</v>
      </c>
    </row>
  </sheetData>
  <sheetProtection sheet="1" objects="1" scenarios="1"/>
  <autoFilter ref="A7:L107" xr:uid="{E65E1559-95FF-4E6E-BF1E-43BAAECB9BEA}"/>
  <mergeCells count="16">
    <mergeCell ref="D6:H6"/>
    <mergeCell ref="A6:C6"/>
    <mergeCell ref="A22:A38"/>
    <mergeCell ref="A39:A50"/>
    <mergeCell ref="A8:A21"/>
    <mergeCell ref="F8:F10"/>
    <mergeCell ref="G8:G10"/>
    <mergeCell ref="F11:F12"/>
    <mergeCell ref="G11:G12"/>
    <mergeCell ref="F109:G109"/>
    <mergeCell ref="F110:G110"/>
    <mergeCell ref="A63:A70"/>
    <mergeCell ref="A106:A107"/>
    <mergeCell ref="A51:A54"/>
    <mergeCell ref="A56:A62"/>
    <mergeCell ref="A71:A105"/>
  </mergeCells>
  <conditionalFormatting sqref="I8 I11 I14 I20 I22:I31 I34 I40 I46:I48 I51:I54 I56:I69 I73:I76 I78 I80:I84 I86 I92:I93 I97 I99 I101:I107">
    <cfRule type="containsText" dxfId="28" priority="60" operator="containsText" text="Within Range">
      <formula>NOT(ISERROR(SEARCH("Within Range",I8)))</formula>
    </cfRule>
    <cfRule type="containsText" dxfId="27" priority="61" operator="containsText" text="Within Range">
      <formula>NOT(ISERROR(SEARCH("Within Range",I8)))</formula>
    </cfRule>
  </conditionalFormatting>
  <conditionalFormatting sqref="I8">
    <cfRule type="containsText" dxfId="26" priority="59" operator="containsText" text="Please Submit a rate">
      <formula>NOT(ISERROR(SEARCH("Please Submit a rate",I8)))</formula>
    </cfRule>
  </conditionalFormatting>
  <conditionalFormatting sqref="I11">
    <cfRule type="containsText" dxfId="25" priority="58" operator="containsText" text="Please Submit a rate">
      <formula>NOT(ISERROR(SEARCH("Please Submit a rate",I11)))</formula>
    </cfRule>
  </conditionalFormatting>
  <conditionalFormatting sqref="I14">
    <cfRule type="containsText" dxfId="24" priority="57" operator="containsText" text="Please Submit a rate">
      <formula>NOT(ISERROR(SEARCH("Please Submit a rate",I14)))</formula>
    </cfRule>
  </conditionalFormatting>
  <conditionalFormatting sqref="I20">
    <cfRule type="containsText" dxfId="23" priority="56" operator="containsText" text="Please Submit a rate">
      <formula>NOT(ISERROR(SEARCH("Please Submit a rate",I20)))</formula>
    </cfRule>
  </conditionalFormatting>
  <conditionalFormatting sqref="I22:I31 I34">
    <cfRule type="containsText" dxfId="22" priority="55" operator="containsText" text="Please Submit a rate">
      <formula>NOT(ISERROR(SEARCH("Please Submit a rate",I22)))</formula>
    </cfRule>
  </conditionalFormatting>
  <conditionalFormatting sqref="I40">
    <cfRule type="containsText" dxfId="21" priority="51" operator="containsText" text="Please Submit a rate">
      <formula>NOT(ISERROR(SEARCH("Please Submit a rate",I40)))</formula>
    </cfRule>
  </conditionalFormatting>
  <conditionalFormatting sqref="I46:I48">
    <cfRule type="containsText" dxfId="20" priority="49" operator="containsText" text="Please Submit a rate">
      <formula>NOT(ISERROR(SEARCH("Please Submit a rate",I46)))</formula>
    </cfRule>
  </conditionalFormatting>
  <conditionalFormatting sqref="I51:I54">
    <cfRule type="containsText" dxfId="19" priority="46" operator="containsText" text="Please Submit a rate">
      <formula>NOT(ISERROR(SEARCH("Please Submit a rate",I51)))</formula>
    </cfRule>
  </conditionalFormatting>
  <conditionalFormatting sqref="I56:I69">
    <cfRule type="containsText" dxfId="18" priority="42" operator="containsText" text="Please Submit a rate">
      <formula>NOT(ISERROR(SEARCH("Please Submit a rate",I56)))</formula>
    </cfRule>
  </conditionalFormatting>
  <conditionalFormatting sqref="I73:I76">
    <cfRule type="containsText" dxfId="17" priority="38" operator="containsText" text="Please Submit a rate">
      <formula>NOT(ISERROR(SEARCH("Please Submit a rate",I73)))</formula>
    </cfRule>
  </conditionalFormatting>
  <conditionalFormatting sqref="I78">
    <cfRule type="containsText" dxfId="16" priority="34" operator="containsText" text="Please Submit a rate">
      <formula>NOT(ISERROR(SEARCH("Please Submit a rate",I78)))</formula>
    </cfRule>
  </conditionalFormatting>
  <conditionalFormatting sqref="I80:I84">
    <cfRule type="containsText" dxfId="15" priority="30" operator="containsText" text="Please Submit a rate">
      <formula>NOT(ISERROR(SEARCH("Please Submit a rate",I80)))</formula>
    </cfRule>
  </conditionalFormatting>
  <conditionalFormatting sqref="I86">
    <cfRule type="containsText" dxfId="14" priority="26" operator="containsText" text="Please Submit a rate">
      <formula>NOT(ISERROR(SEARCH("Please Submit a rate",I86)))</formula>
    </cfRule>
  </conditionalFormatting>
  <conditionalFormatting sqref="I92:I93">
    <cfRule type="containsText" dxfId="13" priority="22" operator="containsText" text="Please Submit a rate">
      <formula>NOT(ISERROR(SEARCH("Please Submit a rate",I92)))</formula>
    </cfRule>
  </conditionalFormatting>
  <conditionalFormatting sqref="I97">
    <cfRule type="containsText" dxfId="12" priority="14" operator="containsText" text="Please Submit a rate">
      <formula>NOT(ISERROR(SEARCH("Please Submit a rate",I97)))</formula>
    </cfRule>
  </conditionalFormatting>
  <conditionalFormatting sqref="I99">
    <cfRule type="containsText" dxfId="11" priority="10" operator="containsText" text="Please Submit a rate">
      <formula>NOT(ISERROR(SEARCH("Please Submit a rate",I99)))</formula>
    </cfRule>
  </conditionalFormatting>
  <conditionalFormatting sqref="I101:I107">
    <cfRule type="containsText" dxfId="10" priority="6" operator="containsText" text="Please Submit a rate">
      <formula>NOT(ISERROR(SEARCH("Please Submit a rate",I101)))</formula>
    </cfRule>
  </conditionalFormatting>
  <conditionalFormatting sqref="J8:J84 J86 J97 J99 J101:J107">
    <cfRule type="expression" dxfId="9" priority="134">
      <formula>IF(E12&lt;=0,"Please submit a rate","")</formula>
    </cfRule>
  </conditionalFormatting>
  <conditionalFormatting sqref="J8:J107">
    <cfRule type="containsText" dxfId="8" priority="98" operator="containsText" text="Please submit a rate">
      <formula>NOT(ISERROR(SEARCH("Please submit a rate",J8)))</formula>
    </cfRule>
  </conditionalFormatting>
  <conditionalFormatting sqref="J85">
    <cfRule type="colorScale" priority="114">
      <colorScale>
        <cfvo type="min"/>
        <cfvo type="max"/>
        <color rgb="FFFF7128"/>
        <color rgb="FFFFEF9C"/>
      </colorScale>
    </cfRule>
    <cfRule type="expression" dxfId="7" priority="115">
      <formula>IF(E89&lt;=0,"Please submit a rate","")</formula>
    </cfRule>
  </conditionalFormatting>
  <conditionalFormatting sqref="J87:J91">
    <cfRule type="colorScale" priority="111">
      <colorScale>
        <cfvo type="min"/>
        <cfvo type="max"/>
        <color rgb="FFFF7128"/>
        <color rgb="FFFFEF9C"/>
      </colorScale>
    </cfRule>
    <cfRule type="expression" dxfId="6" priority="112">
      <formula>IF(E91&lt;=0,"Please submit a rate","")</formula>
    </cfRule>
  </conditionalFormatting>
  <conditionalFormatting sqref="J92:J93 J99 J86 J95:J97 J101:J107 J8:J84">
    <cfRule type="colorScale" priority="133">
      <colorScale>
        <cfvo type="min"/>
        <cfvo type="max"/>
        <color rgb="FFFF7128"/>
        <color rgb="FFFFEF9C"/>
      </colorScale>
    </cfRule>
  </conditionalFormatting>
  <conditionalFormatting sqref="J92:J93">
    <cfRule type="expression" dxfId="5" priority="135">
      <formula>IF(E97&lt;=0,"Please submit a rate","")</formula>
    </cfRule>
  </conditionalFormatting>
  <conditionalFormatting sqref="J94">
    <cfRule type="colorScale" priority="105">
      <colorScale>
        <cfvo type="min"/>
        <cfvo type="max"/>
        <color rgb="FFFF7128"/>
        <color rgb="FFFFEF9C"/>
      </colorScale>
    </cfRule>
    <cfRule type="expression" dxfId="4" priority="106">
      <formula>IF(E99&lt;=0,"Please submit a rate","")</formula>
    </cfRule>
  </conditionalFormatting>
  <conditionalFormatting sqref="J96">
    <cfRule type="expression" dxfId="3" priority="142">
      <formula>IF(E101&lt;=0,"Please submit a rate","")</formula>
    </cfRule>
  </conditionalFormatting>
  <conditionalFormatting sqref="J98">
    <cfRule type="colorScale" priority="102">
      <colorScale>
        <cfvo type="min"/>
        <cfvo type="max"/>
        <color rgb="FFFF7128"/>
        <color rgb="FFFFEF9C"/>
      </colorScale>
    </cfRule>
    <cfRule type="expression" dxfId="2" priority="103">
      <formula>IF(E102&lt;=0,"Please submit a rate","")</formula>
    </cfRule>
  </conditionalFormatting>
  <conditionalFormatting sqref="J100">
    <cfRule type="colorScale" priority="99">
      <colorScale>
        <cfvo type="min"/>
        <cfvo type="max"/>
        <color rgb="FFFF7128"/>
        <color rgb="FFFFEF9C"/>
      </colorScale>
    </cfRule>
    <cfRule type="expression" dxfId="1" priority="100">
      <formula>IF(E104&lt;=0,"Please submit a rate","")</formula>
    </cfRule>
  </conditionalFormatting>
  <conditionalFormatting sqref="J95">
    <cfRule type="expression" dxfId="0" priority="152">
      <formula>IF(E101&lt;=0,"Please submit a rate","")</formula>
    </cfRule>
  </conditionalFormatting>
  <pageMargins left="0.7" right="0.7" top="0.75" bottom="0.75" header="0.3" footer="0.3"/>
  <pageSetup paperSize="9" orientation="portrait" r:id="rId1"/>
  <ignoredErrors>
    <ignoredError sqref="H78 H12"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
  <sheetViews>
    <sheetView workbookViewId="0"/>
  </sheetViews>
  <sheetFormatPr defaultRowHeight="14.45"/>
  <sheetData>
    <row r="1" spans="1:1">
      <c r="A1" t="s">
        <v>268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P o w e r P i v o t V e r s i o n " > < C u s t o m C o n t e n t > < ! [ C D A T A [ 2 0 1 5 . 1 3 0 . 1 6 0 6 . 4 6 ] ] > < / C u s t o m C o n t e n t > < / G e m i n i > 
</file>

<file path=customXml/item2.xml>��< ? x m l   v e r s i o n = " 1 . 0 "   e n c o d i n g = " U T F - 1 6 " ? > < G e m i n i   x m l n s = " h t t p : / / g e m i n i / p i v o t c u s t o m i z a t i o n / I s S a n d b o x E m b e d d e d " > < C u s t o m C o n t e n t > < ! [ C D A T A [ y e s ] ] > < / C u s t o m C o n t e n t > < / G e m i n i > 
</file>

<file path=customXml/item3.xml><?xml version="1.0" encoding="utf-8"?>
<p:properties xmlns:p="http://schemas.microsoft.com/office/2006/metadata/properties" xmlns:xsi="http://www.w3.org/2001/XMLSchema-instance" xmlns:pc="http://schemas.microsoft.com/office/infopath/2007/PartnerControls">
  <documentManagement>
    <TaxCatchAll xmlns="8d70b670-d064-4aa3-bdfb-67aa7bbc18e5" xsi:nil="true"/>
    <lcf76f155ced4ddcb4097134ff3c332f xmlns="9e9de2e0-dc44-4648-abd5-6b9ba7986c6f">
      <Terms xmlns="http://schemas.microsoft.com/office/infopath/2007/PartnerControls"/>
    </lcf76f155ced4ddcb4097134ff3c332f>
    <SEAI_x0020_Category xmlns="9e9de2e0-dc44-4648-abd5-6b9ba7986c6f">Conflict of interest form</SEAI_x0020_Category>
    <Year xmlns="9e9de2e0-dc44-4648-abd5-6b9ba7986c6f">2021</Year>
  </documentManagement>
</p:properties>
</file>

<file path=customXml/item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 2 0 2 5 - 1 1 - 2 6 T 1 1 : 4 0 : 2 9 . 9 9 0 3 6 9 6 + 0 0 : 0 0 < / L a s t P r o c e s s e d T i m e > < / D a t a M o d e l i n g S a n d b o x . S e r i a l i z e d S a n d b o x E r r o r C a c h e > ] ] > < / C u s t o m C o n t e n t > < / G e m i n i > 
</file>

<file path=customXml/item5.xml>��< ? x m l   v e r s i o n = " 1 . 0 "   e n c o d i n g = " U T F - 1 6 " ? > < G e m i n i   x m l n s = " h t t p : / / g e m i n i / p i v o t c u s t o m i z a t i o n / 5 a 2 7 6 3 6 b - 2 e b 6 - 4 c 1 1 - 8 4 e d - b e f c b 6 6 d 5 6 3 c " > < C u s t o m C o n t e n t > < ! [ C D A T A [ < ? x m l   v e r s i o n = " 1 . 0 "   e n c o d i n g = " u t f - 1 6 " ? > < S e t t i n g s > < C a l c u l a t e d F i e l d s > < i t e m > < M e a s u r e N a m e > m e a s u r e   1 < / M e a s u r e N a m e > < D i s p l a y N a m e > m e a s u r e   1 < / D i s p l a y N a m e > < V i s i b l e > T r u e < / V i s i b l e > < / i t e m > < / C a l c u l a t e d F i e l d s > < S A H o s t H a s h > 0 < / S A H o s t H a s h > < G e m i n i F i e l d L i s t V i s i b l e > T r u e < / G e m i n i F i e l d L i s t V i s i b l e > < / S e t t i n g s > ] ] > < / C u s t o m C o n t e n t > < / G e m i n i > 
</file>

<file path=customXml/item6.xml>��< ? x m l   v e r s i o n = " 1 . 0 "   e n c o d i n g = " U T F - 1 6 " ? > < G e m i n i   x m l n s = " h t t p : / / g e m i n i / p i v o t c u s t o m i z a t i o n / R e l a t i o n s h i p A u t o D e t e c t i o n E n a b l e d " > < C u s t o m C o n t e n t > < ! [ C D A T A [ T r u e ] ] > < / C u s t o m C o n t e n t > < / G e m i n i > 
</file>

<file path=customXml/item7.xml><?xml version="1.0" encoding="utf-8"?>
<?mso-contentType ?>
<FormTemplates xmlns="http://schemas.microsoft.com/sharepoint/v3/contenttype/forms">
  <Display>DocumentLibraryForm</Display>
  <Edit>DocumentLibraryForm</Edit>
  <New>DocumentLibraryForm</New>
</FormTemplates>
</file>

<file path=customXml/item8.xml>��< ? x m l   v e r s i o n = " 1 . 0 "   e n c o d i n g = " U T F - 1 6 " ? > < G e m i n i   x m l n s = " h t t p : / / g e m i n i / p i v o t c u s t o m i z a t i o n / S a n d b o x N o n E m p t y " > < C u s t o m C o n t e n t > < ! [ C D A T A [ 1 ] ] > < / C u s t o m C o n t e n t > < / G e m i n i > 
</file>

<file path=customXml/item9.xml><?xml version="1.0" encoding="utf-8"?>
<ct:contentTypeSchema xmlns:ct="http://schemas.microsoft.com/office/2006/metadata/contentType" xmlns:ma="http://schemas.microsoft.com/office/2006/metadata/properties/metaAttributes" ct:_="" ma:_="" ma:contentTypeName="Document" ma:contentTypeID="0x0101007D6B4F0D6E0FD74899043C89558F291B" ma:contentTypeVersion="20" ma:contentTypeDescription="Create a new document." ma:contentTypeScope="" ma:versionID="345a572fbc98518868e77961d1fafc91">
  <xsd:schema xmlns:xsd="http://www.w3.org/2001/XMLSchema" xmlns:xs="http://www.w3.org/2001/XMLSchema" xmlns:p="http://schemas.microsoft.com/office/2006/metadata/properties" xmlns:ns2="9e9de2e0-dc44-4648-abd5-6b9ba7986c6f" xmlns:ns3="8d70b670-d064-4aa3-bdfb-67aa7bbc18e5" targetNamespace="http://schemas.microsoft.com/office/2006/metadata/properties" ma:root="true" ma:fieldsID="d52730b6b8a40d476b70acf0d02cfdf1" ns2:_="" ns3:_="">
    <xsd:import namespace="9e9de2e0-dc44-4648-abd5-6b9ba7986c6f"/>
    <xsd:import namespace="8d70b670-d064-4aa3-bdfb-67aa7bbc18e5"/>
    <xsd:element name="properties">
      <xsd:complexType>
        <xsd:sequence>
          <xsd:element name="documentManagement">
            <xsd:complexType>
              <xsd:all>
                <xsd:element ref="ns2:SEAI_x0020_Category" minOccurs="0"/>
                <xsd:element ref="ns2:Year"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9de2e0-dc44-4648-abd5-6b9ba7986c6f" elementFormDefault="qualified">
    <xsd:import namespace="http://schemas.microsoft.com/office/2006/documentManagement/types"/>
    <xsd:import namespace="http://schemas.microsoft.com/office/infopath/2007/PartnerControls"/>
    <xsd:element name="SEAI_x0020_Category" ma:index="8" nillable="true" ma:displayName="SEAI Category" ma:default="Conflict of interest form" ma:description="RFT Categories" ma:format="Dropdown" ma:internalName="SEAI_x0020_Category">
      <xsd:simpleType>
        <xsd:restriction base="dms:Choice">
          <xsd:enumeration value="Request for Tender"/>
          <xsd:enumeration value="Conflict of interest form"/>
          <xsd:enumeration value="Notification letters"/>
          <xsd:enumeration value="Selection Report"/>
          <xsd:enumeration value="Submissions"/>
          <xsd:enumeration value="Clarifications"/>
          <xsd:enumeration value="Contract Notices and PIN"/>
          <xsd:enumeration value="Regulation 84 report"/>
          <xsd:enumeration value="Approvals"/>
          <xsd:enumeration value="Confidentiality Agreement"/>
          <xsd:enumeration value="Contract"/>
          <xsd:enumeration value="Board Paper"/>
          <xsd:enumeration value="Submissions Report"/>
        </xsd:restriction>
      </xsd:simpleType>
    </xsd:element>
    <xsd:element name="Year" ma:index="9" nillable="true" ma:displayName="Year" ma:default="2021" ma:format="Dropdown" ma:internalName="Year">
      <xsd:simpleType>
        <xsd:restriction base="dms:Choice">
          <xsd:enumeration value="Please Select"/>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11c4129-6f29-4f72-ba0f-e7d3cde34f5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70b670-d064-4aa3-bdfb-67aa7bbc18e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65d28201-cd43-48a7-97a9-fb93b0ef7ac8}" ma:internalName="TaxCatchAll" ma:showField="CatchAllData" ma:web="8d70b670-d064-4aa3-bdfb-67aa7bbc18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93D1B8-68DF-4192-9160-28211E2D0D96}"/>
</file>

<file path=customXml/itemProps2.xml><?xml version="1.0" encoding="utf-8"?>
<ds:datastoreItem xmlns:ds="http://schemas.openxmlformats.org/officeDocument/2006/customXml" ds:itemID="{64998E3D-A203-4206-A69F-DC08AD29558D}"/>
</file>

<file path=customXml/itemProps3.xml><?xml version="1.0" encoding="utf-8"?>
<ds:datastoreItem xmlns:ds="http://schemas.openxmlformats.org/officeDocument/2006/customXml" ds:itemID="{33CC056E-7851-4D6C-AA08-C49E8E3CB568}"/>
</file>

<file path=customXml/itemProps4.xml><?xml version="1.0" encoding="utf-8"?>
<ds:datastoreItem xmlns:ds="http://schemas.openxmlformats.org/officeDocument/2006/customXml" ds:itemID="{F33273C5-D105-41DA-A4E4-9978DE2C4658}"/>
</file>

<file path=customXml/itemProps5.xml><?xml version="1.0" encoding="utf-8"?>
<ds:datastoreItem xmlns:ds="http://schemas.openxmlformats.org/officeDocument/2006/customXml" ds:itemID="{865DF18A-941F-4E4C-B8EC-CAE915C0EB95}"/>
</file>

<file path=customXml/itemProps6.xml><?xml version="1.0" encoding="utf-8"?>
<ds:datastoreItem xmlns:ds="http://schemas.openxmlformats.org/officeDocument/2006/customXml" ds:itemID="{24AA2CBF-5FFF-498A-ACE9-34727B1CE9CB}"/>
</file>

<file path=customXml/itemProps7.xml><?xml version="1.0" encoding="utf-8"?>
<ds:datastoreItem xmlns:ds="http://schemas.openxmlformats.org/officeDocument/2006/customXml" ds:itemID="{A7B57027-70E4-43CF-BD44-1D63BD24C7BB}"/>
</file>

<file path=customXml/itemProps8.xml><?xml version="1.0" encoding="utf-8"?>
<ds:datastoreItem xmlns:ds="http://schemas.openxmlformats.org/officeDocument/2006/customXml" ds:itemID="{9962F8FD-0E57-41E2-81A6-1D239DFBDC17}"/>
</file>

<file path=customXml/itemProps9.xml><?xml version="1.0" encoding="utf-8"?>
<ds:datastoreItem xmlns:ds="http://schemas.openxmlformats.org/officeDocument/2006/customXml" ds:itemID="{5B68D379-5937-4D16-8C7E-DA34F9666F1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Jenny Power</dc:creator>
  <cp:keywords/>
  <dc:description/>
  <cp:lastModifiedBy/>
  <cp:revision/>
  <dcterms:created xsi:type="dcterms:W3CDTF">2025-11-26T10:33:32Z</dcterms:created>
  <dcterms:modified xsi:type="dcterms:W3CDTF">2026-01-13T12:08:14Z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0x0101007D6B4F0D6E0FD74899043C89558F291B</vt:lpwstr>
  </property>
  <property fmtid="{D5CDD505-2E9C-101B-9397-08002B2CF9AE}" pid="3" name="MediaServiceImageTags">
    <vt:lpwstr/>
  </property>
</Properties>
</file>