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gp.cloud.gov.ie/apps/eDocs/s/OGPSI003/Files/OGPSI003-001-2025/2.1 In the Market/Documents for Publication/RFT/Lot 2 Tender Docs/"/>
    </mc:Choice>
  </mc:AlternateContent>
  <xr:revisionPtr revIDLastSave="0" documentId="13_ncr:1_{56DA961C-BD0C-42A6-86CD-E33188396DC1}" xr6:coauthVersionLast="47" xr6:coauthVersionMax="47" xr10:uidLastSave="{00000000-0000-0000-0000-000000000000}"/>
  <bookViews>
    <workbookView xWindow="28680" yWindow="-120" windowWidth="29040" windowHeight="15840" xr2:uid="{C8B23D45-B0FE-4695-B783-749DA8F8F35C}"/>
  </bookViews>
  <sheets>
    <sheet name="Instructions" sheetId="13" r:id="rId1"/>
    <sheet name="Android Rugged (Example) " sheetId="16" r:id="rId2"/>
    <sheet name="Talk &amp; Text" sheetId="2" r:id="rId3"/>
    <sheet name="And-Rugged" sheetId="3" r:id="rId4"/>
    <sheet name="And-Low" sheetId="4" r:id="rId5"/>
    <sheet name="And-Mid" sheetId="5" r:id="rId6"/>
    <sheet name="And-High" sheetId="6" r:id="rId7"/>
    <sheet name="iOS-Low" sheetId="7" r:id="rId8"/>
    <sheet name="iOS-Mid" sheetId="8" r:id="rId9"/>
    <sheet name="iOS-High" sheetId="9" r:id="rId10"/>
    <sheet name="Ancillary Equipment" sheetId="10" r:id="rId11"/>
    <sheet name="Android Combined Updated" sheetId="11" state="hidden" r:id="rId12"/>
    <sheet name="iOS combined Updated" sheetId="12" state="hidden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9" l="1"/>
  <c r="A32" i="8"/>
  <c r="A15" i="7"/>
  <c r="A9" i="7"/>
  <c r="A10" i="7"/>
  <c r="A11" i="7"/>
  <c r="A12" i="7"/>
  <c r="A13" i="7"/>
  <c r="A14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6" i="6"/>
  <c r="A7" i="6"/>
  <c r="A8" i="6"/>
  <c r="A5" i="6"/>
  <c r="A23" i="6"/>
  <c r="A37" i="5"/>
  <c r="A35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5" i="2"/>
  <c r="A34" i="10"/>
  <c r="A9" i="10"/>
  <c r="A12" i="10"/>
  <c r="A1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21" i="10"/>
  <c r="A37" i="10"/>
  <c r="A8" i="10"/>
  <c r="A10" i="10"/>
  <c r="A11" i="10"/>
  <c r="A13" i="10"/>
  <c r="A14" i="10"/>
  <c r="A15" i="10"/>
  <c r="A16" i="10"/>
  <c r="A18" i="10"/>
  <c r="A7" i="10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4" i="9"/>
  <c r="A25" i="9"/>
  <c r="A26" i="9"/>
  <c r="A27" i="9"/>
  <c r="A28" i="9"/>
  <c r="A29" i="9"/>
  <c r="A30" i="9"/>
  <c r="A31" i="9"/>
  <c r="A32" i="9"/>
  <c r="A33" i="9"/>
  <c r="A34" i="9"/>
  <c r="A35" i="9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3" i="8"/>
  <c r="A34" i="8"/>
  <c r="A35" i="8"/>
  <c r="A5" i="7"/>
  <c r="A6" i="7"/>
  <c r="A7" i="7"/>
  <c r="A8" i="7"/>
  <c r="A37" i="6"/>
  <c r="A38" i="6"/>
  <c r="A23" i="5"/>
  <c r="A22" i="5"/>
  <c r="A10" i="5"/>
  <c r="A9" i="5"/>
  <c r="A6" i="5"/>
  <c r="A7" i="5"/>
  <c r="A8" i="5"/>
  <c r="A11" i="5"/>
  <c r="A12" i="5"/>
  <c r="A13" i="5"/>
  <c r="A14" i="5"/>
  <c r="A15" i="5"/>
  <c r="A16" i="5"/>
  <c r="A17" i="5"/>
  <c r="A18" i="5"/>
  <c r="A19" i="5"/>
  <c r="A20" i="5"/>
  <c r="A21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6" i="4"/>
  <c r="A6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7" i="4"/>
  <c r="A5" i="4"/>
  <c r="A29" i="4"/>
  <c r="A30" i="4"/>
  <c r="A31" i="4"/>
  <c r="A32" i="4"/>
  <c r="A33" i="4"/>
  <c r="A34" i="4"/>
  <c r="A35" i="4"/>
  <c r="A21" i="4"/>
  <c r="A4" i="2"/>
  <c r="A28" i="2" l="1"/>
  <c r="F45" i="13" s="1"/>
  <c r="C2" i="2" s="1"/>
  <c r="A36" i="7"/>
  <c r="F50" i="13" s="1"/>
  <c r="A35" i="10"/>
  <c r="A19" i="10"/>
  <c r="A50" i="10"/>
  <c r="C2" i="7" l="1"/>
  <c r="A51" i="10"/>
  <c r="F53" i="13" l="1"/>
  <c r="C4" i="10" s="1"/>
  <c r="A15" i="4"/>
  <c r="E18" i="16"/>
  <c r="A36" i="12" l="1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7" i="12" s="1"/>
  <c r="A5" i="9"/>
  <c r="A5" i="8"/>
  <c r="A36" i="8" s="1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5" i="5"/>
  <c r="A38" i="5" s="1"/>
  <c r="F48" i="13" s="1"/>
  <c r="C2" i="5" s="1"/>
  <c r="A28" i="4"/>
  <c r="A27" i="4"/>
  <c r="A26" i="4"/>
  <c r="A25" i="4"/>
  <c r="A24" i="4"/>
  <c r="A23" i="4"/>
  <c r="A22" i="4"/>
  <c r="A20" i="4"/>
  <c r="A19" i="4"/>
  <c r="A18" i="4"/>
  <c r="A17" i="4"/>
  <c r="A16" i="4"/>
  <c r="A14" i="4"/>
  <c r="A13" i="4"/>
  <c r="A12" i="4"/>
  <c r="A11" i="4"/>
  <c r="A10" i="4"/>
  <c r="A9" i="4"/>
  <c r="A8" i="4"/>
  <c r="A8" i="3"/>
  <c r="A7" i="3"/>
  <c r="A5" i="3"/>
  <c r="A36" i="3" l="1"/>
  <c r="F46" i="13" s="1"/>
  <c r="C2" i="3" s="1"/>
  <c r="F51" i="13"/>
  <c r="C2" i="8" s="1"/>
  <c r="A36" i="9"/>
  <c r="A36" i="4"/>
  <c r="A42" i="6"/>
  <c r="F47" i="13" l="1"/>
  <c r="C2" i="4" s="1"/>
  <c r="F52" i="13"/>
  <c r="C2" i="9" s="1"/>
  <c r="F49" i="13"/>
  <c r="C2" i="6" s="1"/>
</calcChain>
</file>

<file path=xl/sharedStrings.xml><?xml version="1.0" encoding="utf-8"?>
<sst xmlns="http://schemas.openxmlformats.org/spreadsheetml/2006/main" count="2152" uniqueCount="673">
  <si>
    <t>Checklist</t>
  </si>
  <si>
    <t>Manufacturer &amp; Model:</t>
  </si>
  <si>
    <t>#</t>
  </si>
  <si>
    <t>Category</t>
  </si>
  <si>
    <t>Sub-category</t>
  </si>
  <si>
    <t>Minimum Requirement</t>
  </si>
  <si>
    <t>Tenderer Response</t>
  </si>
  <si>
    <t>NETWORK</t>
  </si>
  <si>
    <t>Technology:</t>
  </si>
  <si>
    <t>4G</t>
  </si>
  <si>
    <t>Compatibility:</t>
  </si>
  <si>
    <t>Compatible with all Irish Mobile Networks</t>
  </si>
  <si>
    <t>Locked to Network:</t>
  </si>
  <si>
    <t>Unlocked when delivered
or
Unlocked by Tenderer 30 days prior to the expiry of the initial contract term</t>
  </si>
  <si>
    <t>DISPLAY</t>
  </si>
  <si>
    <t>Size:</t>
  </si>
  <si>
    <t>4.7 inches</t>
  </si>
  <si>
    <t>Resolution:</t>
  </si>
  <si>
    <t>750 x 1334 pixels</t>
  </si>
  <si>
    <t>Camera</t>
  </si>
  <si>
    <t>Single 12MP</t>
  </si>
  <si>
    <t>PLATFORM</t>
  </si>
  <si>
    <t>OS:</t>
  </si>
  <si>
    <t>CPU:</t>
  </si>
  <si>
    <t>Hexa-core - Minimum 12 GHz Combined</t>
  </si>
  <si>
    <t>MEMORY</t>
  </si>
  <si>
    <t>Card Slot:</t>
  </si>
  <si>
    <t>No</t>
  </si>
  <si>
    <t>Internal:</t>
  </si>
  <si>
    <t>64GB + 3GB RAM</t>
  </si>
  <si>
    <t>COMMS</t>
  </si>
  <si>
    <t>WLAN:</t>
  </si>
  <si>
    <t>Wi-Fi 802.11 a/b/g/n/ac/6</t>
  </si>
  <si>
    <t>Bluetooth:</t>
  </si>
  <si>
    <t>5.0, A2DP, LE</t>
  </si>
  <si>
    <t>GPS:</t>
  </si>
  <si>
    <t>Yes</t>
  </si>
  <si>
    <t>NFC:</t>
  </si>
  <si>
    <t>BATTERY</t>
  </si>
  <si>
    <t>Type &amp; Capacity (mAh):</t>
  </si>
  <si>
    <t>1820 mAh</t>
  </si>
  <si>
    <t>ADDITIONAL FEATURES</t>
  </si>
  <si>
    <t>IP Rating:</t>
  </si>
  <si>
    <t>IP67</t>
  </si>
  <si>
    <t>ENVIRONMENTAL</t>
  </si>
  <si>
    <t>CE Mark</t>
  </si>
  <si>
    <t>Handset must carry the relevant CE mark</t>
  </si>
  <si>
    <t>Declaration of quantity of lithium in the Handset battery &lt;1g, 1g-5g, &gt;5g</t>
  </si>
  <si>
    <t>Declaration of quantity of Cobalt in the Handset battery &lt;1g, 1g-5g, &gt;5g</t>
  </si>
  <si>
    <t>ACCESSORIES</t>
  </si>
  <si>
    <t>Charging/data cable</t>
  </si>
  <si>
    <t>No Minimum</t>
  </si>
  <si>
    <t>Charger</t>
  </si>
  <si>
    <t>Min 2amp Output</t>
  </si>
  <si>
    <t>Case</t>
  </si>
  <si>
    <t>Soft shell</t>
  </si>
  <si>
    <t>Hard/ruggedised</t>
  </si>
  <si>
    <t>Flip Cover</t>
  </si>
  <si>
    <t>Screen protector</t>
  </si>
  <si>
    <t>Powerbank</t>
  </si>
  <si>
    <t>6,000mAH min</t>
  </si>
  <si>
    <t>Bluetooth headset with mic</t>
  </si>
  <si>
    <t>OEM</t>
  </si>
  <si>
    <t>Non-OEM</t>
  </si>
  <si>
    <t>Wired Headset with Mic</t>
  </si>
  <si>
    <t>Bluetooth speaker/carkit</t>
  </si>
  <si>
    <t>Self Install</t>
  </si>
  <si>
    <t>Car holder</t>
  </si>
  <si>
    <t>Wireless charger</t>
  </si>
  <si>
    <r>
      <rPr>
        <strike/>
        <sz val="12"/>
        <color theme="1"/>
        <rFont val="Aptos Narrow"/>
        <family val="2"/>
        <scheme val="minor"/>
      </rPr>
      <t>iOS 13</t>
    </r>
    <r>
      <rPr>
        <sz val="12"/>
        <color theme="1"/>
        <rFont val="Aptos Narrow"/>
        <family val="2"/>
        <scheme val="minor"/>
      </rPr>
      <t xml:space="preserve"> iOS 18</t>
    </r>
  </si>
  <si>
    <t>Accessibility</t>
  </si>
  <si>
    <t>Confirmation of compliance Y/N</t>
  </si>
  <si>
    <t>eSIM Compatible Yes/No</t>
  </si>
  <si>
    <t>eSIM</t>
  </si>
  <si>
    <r>
      <t xml:space="preserve">Minimum Specifications : Mid-Range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</si>
  <si>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6.1 inches</t>
  </si>
  <si>
    <t>828 x 1792 pixels</t>
  </si>
  <si>
    <t>Hexa-core - Minimum 11 Ghz Combined</t>
  </si>
  <si>
    <t>Wi-Fi 802.11 a/b/g/n/ac</t>
  </si>
  <si>
    <t>2900 mAh</t>
  </si>
  <si>
    <t>Accessories</t>
  </si>
  <si>
    <r>
      <rPr>
        <strike/>
        <sz val="12"/>
        <color theme="1"/>
        <rFont val="Aptos Narrow"/>
        <family val="2"/>
        <scheme val="minor"/>
      </rPr>
      <t>4G</t>
    </r>
    <r>
      <rPr>
        <sz val="12"/>
        <color theme="1"/>
        <rFont val="Aptos Narrow"/>
        <family val="2"/>
        <scheme val="minor"/>
      </rPr>
      <t xml:space="preserve"> 5G</t>
    </r>
  </si>
  <si>
    <t>iOS 17</t>
  </si>
  <si>
    <r>
      <rPr>
        <strike/>
        <sz val="12"/>
        <color theme="1"/>
        <rFont val="Aptos Narrow"/>
        <family val="2"/>
        <scheme val="minor"/>
      </rPr>
      <t>64GB 3GB RAM</t>
    </r>
    <r>
      <rPr>
        <sz val="12"/>
        <color theme="1"/>
        <rFont val="Aptos Narrow"/>
        <family val="2"/>
        <scheme val="minor"/>
      </rPr>
      <t xml:space="preserve"> 128GB 6GB RAM</t>
    </r>
  </si>
  <si>
    <r>
      <t xml:space="preserve"> </t>
    </r>
    <r>
      <rPr>
        <strike/>
        <sz val="12"/>
        <color theme="1"/>
        <rFont val="Aptos Narrow"/>
        <family val="2"/>
        <scheme val="minor"/>
      </rPr>
      <t>12MP</t>
    </r>
    <r>
      <rPr>
        <sz val="12"/>
        <color theme="1"/>
        <rFont val="Aptos Narrow"/>
        <family val="2"/>
        <scheme val="minor"/>
      </rPr>
      <t xml:space="preserve"> 48MP</t>
    </r>
  </si>
  <si>
    <t>6.0 inches</t>
  </si>
  <si>
    <r>
      <t xml:space="preserve">Minimum Specifications : High-End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</si>
  <si>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5G</t>
  </si>
  <si>
    <t>1170 x 2532 pixels</t>
  </si>
  <si>
    <t>Dual 12MP</t>
  </si>
  <si>
    <t>Hexa-core - Minimum 12.5 GHz Combined</t>
  </si>
  <si>
    <t>64GB 4GB RAM</t>
  </si>
  <si>
    <t>2800 mAh</t>
  </si>
  <si>
    <t>IP68</t>
  </si>
  <si>
    <t>48MP</t>
  </si>
  <si>
    <r>
      <rPr>
        <strike/>
        <sz val="12"/>
        <color theme="1"/>
        <rFont val="Aptos Narrow"/>
        <family val="2"/>
        <scheme val="minor"/>
      </rPr>
      <t>iOS 14.4</t>
    </r>
    <r>
      <rPr>
        <sz val="12"/>
        <color theme="1"/>
        <rFont val="Aptos Narrow"/>
        <family val="2"/>
        <scheme val="minor"/>
      </rPr>
      <t xml:space="preserve"> iOS18</t>
    </r>
  </si>
  <si>
    <r>
      <rPr>
        <strike/>
        <sz val="12"/>
        <color theme="1"/>
        <rFont val="Aptos Narrow"/>
        <family val="2"/>
        <scheme val="minor"/>
      </rPr>
      <t>64GB 4GB RAM</t>
    </r>
    <r>
      <rPr>
        <sz val="12"/>
        <color theme="1"/>
        <rFont val="Aptos Narrow"/>
        <family val="2"/>
        <scheme val="minor"/>
      </rPr>
      <t xml:space="preserve"> 128GB 8GB RAM</t>
    </r>
  </si>
  <si>
    <t>Minimum Specifications : Talk &amp; Text Device</t>
  </si>
  <si>
    <t>GSM/HSPA</t>
  </si>
  <si>
    <t>Always Unlocked</t>
  </si>
  <si>
    <t>2"</t>
  </si>
  <si>
    <t>240 x 320 pixels</t>
  </si>
  <si>
    <t>RUGGED CHARACTERISTICS</t>
  </si>
  <si>
    <t>Declaration of Quantity of lithium in battery</t>
  </si>
  <si>
    <t>Declaration of Quantity of cobalt in battery</t>
  </si>
  <si>
    <t>Case or Cover</t>
  </si>
  <si>
    <t>Combined</t>
  </si>
  <si>
    <r>
      <t xml:space="preserve">Minimum Specifications : Ruggedised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</si>
  <si>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r>
      <rPr>
        <strike/>
        <sz val="12"/>
        <color theme="1"/>
        <rFont val="Aptos Narrow"/>
        <family val="2"/>
        <scheme val="minor"/>
      </rPr>
      <t xml:space="preserve">4G </t>
    </r>
    <r>
      <rPr>
        <sz val="12"/>
        <color theme="1"/>
        <rFont val="Aptos Narrow"/>
        <family val="2"/>
        <scheme val="minor"/>
      </rPr>
      <t>5G</t>
    </r>
  </si>
  <si>
    <t>5 inches</t>
  </si>
  <si>
    <t>720 x 1280 pixels</t>
  </si>
  <si>
    <t>16 MP</t>
  </si>
  <si>
    <t xml:space="preserve">Android "n" or "n-1" where "n" is the most recent supported generation of Android OS  </t>
  </si>
  <si>
    <t>Octa-core - Minimum 12 GHz Combined</t>
  </si>
  <si>
    <t>micro SDXC or equivalent</t>
  </si>
  <si>
    <r>
      <rPr>
        <strike/>
        <sz val="12"/>
        <color theme="1"/>
        <rFont val="Aptos Narrow"/>
        <family val="2"/>
        <scheme val="minor"/>
      </rPr>
      <t>32GB 3GB RAM</t>
    </r>
    <r>
      <rPr>
        <sz val="12"/>
        <color theme="1"/>
        <rFont val="Aptos Narrow"/>
        <family val="2"/>
        <scheme val="minor"/>
      </rPr>
      <t xml:space="preserve"> 64 GB 4GB RAM</t>
    </r>
  </si>
  <si>
    <t xml:space="preserve">2800 mAh
</t>
  </si>
  <si>
    <t>Durability</t>
  </si>
  <si>
    <t>IP68 (Test results to be provided)</t>
  </si>
  <si>
    <t>Security</t>
  </si>
  <si>
    <t xml:space="preserve">Security Updates  </t>
  </si>
  <si>
    <t>Handset must receive security updates for Android OS security issues identified and patched by Google along with any manufacturer specific security updates for a minimum of three years from the date the Handset is made available for sale.</t>
  </si>
  <si>
    <t>OEM Branded</t>
  </si>
  <si>
    <t>Non OEM Branded</t>
  </si>
  <si>
    <t>Memory Card</t>
  </si>
  <si>
    <r>
      <t xml:space="preserve"> </t>
    </r>
    <r>
      <rPr>
        <strike/>
        <sz val="11"/>
        <color theme="1"/>
        <rFont val="Aptos Narrow"/>
        <family val="2"/>
        <scheme val="minor"/>
      </rPr>
      <t>32GB</t>
    </r>
    <r>
      <rPr>
        <sz val="11"/>
        <color theme="1"/>
        <rFont val="Aptos Narrow"/>
        <family val="2"/>
        <scheme val="minor"/>
      </rPr>
      <t xml:space="preserve"> 64 GB, micro SDXC or equivalent</t>
    </r>
  </si>
  <si>
    <r>
      <t xml:space="preserve">Minimum Specifications : Low-End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</si>
  <si>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32GB 3GB RAM</t>
  </si>
  <si>
    <t>Generic</t>
  </si>
  <si>
    <r>
      <rPr>
        <strike/>
        <sz val="11"/>
        <color theme="1"/>
        <rFont val="Aptos Narrow"/>
        <family val="2"/>
        <scheme val="minor"/>
      </rPr>
      <t>32GB</t>
    </r>
    <r>
      <rPr>
        <sz val="11"/>
        <color theme="1"/>
        <rFont val="Aptos Narrow"/>
        <family val="2"/>
        <scheme val="minor"/>
      </rPr>
      <t xml:space="preserve"> 64GB, micro SDXC or equivalent</t>
    </r>
  </si>
  <si>
    <r>
      <t xml:space="preserve">Minimum Specifications : Mid-Range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</si>
  <si>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6 inches</t>
  </si>
  <si>
    <t>720 x 1600 pixels</t>
  </si>
  <si>
    <t>48Mbp</t>
  </si>
  <si>
    <t>Octa-core - Minimum 15 GHz Combined</t>
  </si>
  <si>
    <r>
      <t xml:space="preserve">no minimum </t>
    </r>
    <r>
      <rPr>
        <strike/>
        <sz val="12"/>
        <color theme="1"/>
        <rFont val="Aptos Narrow"/>
        <family val="2"/>
        <scheme val="minor"/>
      </rPr>
      <t>micro SDXC or equivalent - 128Gb</t>
    </r>
  </si>
  <si>
    <t>128GB 6GB RAM</t>
  </si>
  <si>
    <t>4000 mAh</t>
  </si>
  <si>
    <t>Charging:</t>
  </si>
  <si>
    <t>Fast charging 15W</t>
  </si>
  <si>
    <t>Flip</t>
  </si>
  <si>
    <r>
      <t xml:space="preserve">Minimum Specifications : High-End Smartphone </t>
    </r>
    <r>
      <rPr>
        <b/>
        <sz val="16"/>
        <color theme="7" tint="0.79998168889431442"/>
        <rFont val="Aptos Narrow"/>
        <family val="2"/>
        <scheme val="minor"/>
      </rPr>
      <t>(Android)</t>
    </r>
  </si>
  <si>
    <t>1080 x 2400 pixels</t>
  </si>
  <si>
    <t>64 MP</t>
  </si>
  <si>
    <t>Octa-core - Minimum 18 GHz Combined</t>
  </si>
  <si>
    <t>Optional</t>
  </si>
  <si>
    <t>128GB 8GB RAM</t>
  </si>
  <si>
    <t>Fast charging 25W</t>
  </si>
  <si>
    <t>Flip Cover Case</t>
  </si>
  <si>
    <r>
      <t xml:space="preserve">This Worksheet Contains Specifications for </t>
    </r>
    <r>
      <rPr>
        <b/>
        <sz val="16"/>
        <color rgb="FFFFFF99"/>
        <rFont val="Aptos Narrow"/>
        <family val="2"/>
        <scheme val="minor"/>
      </rPr>
      <t>3</t>
    </r>
    <r>
      <rPr>
        <b/>
        <sz val="16"/>
        <color theme="0"/>
        <rFont val="Aptos Narrow"/>
        <family val="2"/>
        <scheme val="minor"/>
      </rPr>
      <t xml:space="preserve"> Items of Ancillary Equipment</t>
    </r>
  </si>
  <si>
    <t>USB Modem</t>
  </si>
  <si>
    <t>EIR</t>
  </si>
  <si>
    <t>THREE</t>
  </si>
  <si>
    <t>Vodafone</t>
  </si>
  <si>
    <t xml:space="preserve">Make &amp; Model: </t>
  </si>
  <si>
    <t>Technolgy:</t>
  </si>
  <si>
    <t>Screen</t>
  </si>
  <si>
    <t>No Display Required</t>
  </si>
  <si>
    <t>N/A</t>
  </si>
  <si>
    <t>Internal or External:</t>
  </si>
  <si>
    <t>Download Speeds:</t>
  </si>
  <si>
    <t>USB</t>
  </si>
  <si>
    <t>USB 3.0 and Above</t>
  </si>
  <si>
    <t>COMPATABILITY</t>
  </si>
  <si>
    <t>Windows Operating System</t>
  </si>
  <si>
    <t>Mac OS Operating system</t>
  </si>
  <si>
    <t>Mac OS 10.5 and Above</t>
  </si>
  <si>
    <t>WiFi Router (Mains Powered Broadband Router)</t>
  </si>
  <si>
    <t>4G &amp; 5G</t>
  </si>
  <si>
    <t>n/a</t>
  </si>
  <si>
    <t>WLAN</t>
  </si>
  <si>
    <t>WiFi 802.11 b/g/n/a/ac</t>
  </si>
  <si>
    <t>PORTS</t>
  </si>
  <si>
    <t>Ethernet Ports</t>
  </si>
  <si>
    <t>Minimum 1 x RJ45</t>
  </si>
  <si>
    <t>Telephone Ports</t>
  </si>
  <si>
    <t>CONNECTIONS</t>
  </si>
  <si>
    <t>Connected Devices</t>
  </si>
  <si>
    <t>Minimum 16 Devices</t>
  </si>
  <si>
    <t>POWER</t>
  </si>
  <si>
    <t>Mains Power Supply:</t>
  </si>
  <si>
    <t>220/240 Volts</t>
  </si>
  <si>
    <t>Mini WiFi Router (Portable Broadband Router)</t>
  </si>
  <si>
    <t>Battery</t>
  </si>
  <si>
    <t>Battery Life</t>
  </si>
  <si>
    <t>6 Hours</t>
  </si>
  <si>
    <t>Battery Capacity</t>
  </si>
  <si>
    <t>1,500 mAh</t>
  </si>
  <si>
    <t>Charging Lead</t>
  </si>
  <si>
    <t>Included</t>
  </si>
  <si>
    <t>Minimum Specifications</t>
  </si>
  <si>
    <t>Fónua</t>
  </si>
  <si>
    <t xml:space="preserve">Android Rugged </t>
  </si>
  <si>
    <t>Samsung Galaxy Xcover 7</t>
  </si>
  <si>
    <t>Samsung Xcover 7</t>
  </si>
  <si>
    <t xml:space="preserve"> Low-End Smartphone (Android)</t>
  </si>
  <si>
    <t>HMD Fusion</t>
  </si>
  <si>
    <t>Samsung A16
Alternative devices: Motorola Moto G series, Redmi A/C series</t>
  </si>
  <si>
    <t>Samsung Galaxy A05s</t>
  </si>
  <si>
    <t>Galaxy A16 LTE</t>
  </si>
  <si>
    <t>Android (Mid)</t>
  </si>
  <si>
    <t>Galaxy A36 5G</t>
  </si>
  <si>
    <t>Samsung A56 Enterprise Edition 128GB</t>
  </si>
  <si>
    <t>Samsung Galaxy A36 
Alternative devices: Samsung Galaxy A56, Google Pixel 8a/9a, OnePlus 13R.</t>
  </si>
  <si>
    <t>Samsung A56 Enterprise Edition 128GB / Samsung Galaxy A56 5G (Enterprise Edition)</t>
  </si>
  <si>
    <t>Android (High End)</t>
  </si>
  <si>
    <t>Samsung Galaxy S24</t>
  </si>
  <si>
    <t>Samsung Galaxy S25  
Alternative devices: Google Pixel 9 Pro/XL, OnePlus 13, Vivo X200 Pro, Motorola Razr Ultra.</t>
  </si>
  <si>
    <t>Samsung Galaxy S24 5G 128</t>
  </si>
  <si>
    <t>Samsung Galaxy S25</t>
  </si>
  <si>
    <t>combined</t>
  </si>
  <si>
    <t>GSM Arena website</t>
  </si>
  <si>
    <t>2G/3G/4G/5G</t>
  </si>
  <si>
    <t xml:space="preserve">YES
</t>
  </si>
  <si>
    <t>YES</t>
  </si>
  <si>
    <t>Unlocked by Tenderer</t>
  </si>
  <si>
    <t>Unlocked when delivered</t>
  </si>
  <si>
    <t>Unlocked By Tenderer</t>
  </si>
  <si>
    <t>169 x 80.1 x 10.2 mm (6.65 x 3.15 x 0.40 in)</t>
  </si>
  <si>
    <t>6.5–6.8"</t>
  </si>
  <si>
    <t>6.5"</t>
  </si>
  <si>
    <t>6.7''</t>
  </si>
  <si>
    <t>6.7" 164.4 x 77.9 x 7.9mm
200g</t>
  </si>
  <si>
    <t>6.7” 162.9 x 78.2 x 7.4 mm
195g</t>
  </si>
  <si>
    <t>6.7”</t>
  </si>
  <si>
    <t>6.5Inchs</t>
  </si>
  <si>
    <t>6.2 inches, 94.1 cm2</t>
  </si>
  <si>
    <t>6.2 inches</t>
  </si>
  <si>
    <t>6.2Inch</t>
  </si>
  <si>
    <t>6.2" Dynamic AMOLED 2X Infinity-O 70.5 × 146.9 × 7.2 mm,
162g</t>
  </si>
  <si>
    <t>1080 x 2408 pixels</t>
  </si>
  <si>
    <t>1080x2400</t>
  </si>
  <si>
    <t xml:space="preserve"> LCD or basic IPS, HD+ or FHD+ resolution (720p or 1080p), 60Hz refresh rate. AMOLED.</t>
  </si>
  <si>
    <t>6.7" Infinity U Display (19.5:09) 2340 × 1080 (396ppi)</t>
  </si>
  <si>
    <t>1080 x 2340 pixels</t>
  </si>
  <si>
    <t xml:space="preserve"> FHD+ SuperAMOLED
HID120 Hz
1200 nits (HBM) / 1900 nits (Peak)</t>
  </si>
  <si>
    <t>1080x2400 (FHD+)</t>
  </si>
  <si>
    <t>1080 x 2400</t>
  </si>
  <si>
    <t>FHD+ (2340 × 1080) 418ppi 1-120Hz Refresh Rate 2600nits, Adaptive Vision Booster</t>
  </si>
  <si>
    <t>50MP main</t>
  </si>
  <si>
    <t>50Mp</t>
  </si>
  <si>
    <t>50 MP,</t>
  </si>
  <si>
    <t xml:space="preserve">50MP 
</t>
  </si>
  <si>
    <t xml:space="preserve">Single or dual rear cameras (12MP–48MP primary, often with a 2MP depth/macro lens). Basic computational photography limited low-light performance. </t>
  </si>
  <si>
    <t>50mp+2mp+2mp/13mp</t>
  </si>
  <si>
    <t>Main: 50MP Wide (F1.8)
Ultra-Wide: 5MP (F2.2)
Macro: 2MP (F2.4)
Front: 13MP (F2.0)</t>
  </si>
  <si>
    <t xml:space="preserve">Dual or triple camera setups (48MP–64MP primary, ultrawide, sometimes 2x telephoto). </t>
  </si>
  <si>
    <t>Ultra Wide:) 8 MP F2.2, FOV*120º Main: ) 50 MP F1.8 OIS FOV 80ºVideo HDR Macro: 5 MP F2.4, FOV 78º Front: 12 MP (HDR) F2.2, FOV 81º</t>
  </si>
  <si>
    <t>64mp main / 12mp UW/ 5mp depth / 5mp macro</t>
  </si>
  <si>
    <t>50MP+12MP+5MP/12MP</t>
  </si>
  <si>
    <t>Triple or quad setups (50MP–200MP primary, ultrawide, 3x–5x telephoto).</t>
  </si>
  <si>
    <t>Triple - main 64mp / wide 12mp / UW 12mp</t>
  </si>
  <si>
    <t>50MP+10MP+12MP/12MP</t>
  </si>
  <si>
    <t>Wide: 50MP OIS F1.8 Dual Pixel AF FOV 85°, 1/1.56”, 1.0µm Adaptive Pixel Tele: 10MP OIS F2.4 PDAF FOV 36°, 1/3.94”, 1.0µm 3x optical zoom Ultra-wide: 12MP F2.2 Dual Pixel FOV 120°, 1/2.55", 1.4µm Front: 12MP F2.2 Dual Pixel AF FOV 80°, 1/3.2”, 1.12µm</t>
  </si>
  <si>
    <t>Android 14, One UI 6</t>
  </si>
  <si>
    <t xml:space="preserve">n  </t>
  </si>
  <si>
    <t>Android N</t>
  </si>
  <si>
    <t>Android 13</t>
  </si>
  <si>
    <t>N</t>
  </si>
  <si>
    <t>Android N / A12</t>
  </si>
  <si>
    <t>Android 15</t>
  </si>
  <si>
    <t>Software: Android 15 with advanced AI integrations (e.g., Gemini Live, Samsung’s Now Brief), 5–7 years of OS/security updates.</t>
  </si>
  <si>
    <t>Android 14</t>
  </si>
  <si>
    <t>Octa-core (2x2.2 GHz Cortex-A76 &amp; 6x2.0 GHz Cortex-A55)</t>
  </si>
  <si>
    <t>Entry-level chipsets like Qualcomm Snapdragon 4 Gen 1/2, MediaTek Dimensity 6020/6100+, or equivalent</t>
  </si>
  <si>
    <t>2x2.0GHz + 6x1.8GHz</t>
  </si>
  <si>
    <t>Snapdragon 680 (6nm)</t>
  </si>
  <si>
    <t>Exynos 1330</t>
  </si>
  <si>
    <t xml:space="preserve">Qualcomm Snapdragon 7 Gen 1/3, MediaTek Dimensity 7000/8000 series, or Google Tensor G3 (e.g., Pixel 8a/9a). </t>
  </si>
  <si>
    <t>Snapdragon 6 Gen 3 (4 nm Octa-core)</t>
  </si>
  <si>
    <t>Yes - Dual 2.2GHz + Hexa 1.8GHz</t>
  </si>
  <si>
    <t>Exynos 1580 (4nm)</t>
  </si>
  <si>
    <t xml:space="preserve">Octa-Core 18.9GHz CombinedPremium chipsets like Qualcomm Snapdragon 8 Elite, MediaTek Dimensity 9300+, or Google Tensor G4. </t>
  </si>
  <si>
    <t>Exynos 2400/SD 8 Gen3</t>
  </si>
  <si>
    <t>Snapdragon 8 Elite forGalaxy (3 nm)</t>
  </si>
  <si>
    <t>microSDXC (dedicated slot)</t>
  </si>
  <si>
    <t>Up to 1.5TB via Micro SD</t>
  </si>
  <si>
    <t>up to 256GB</t>
  </si>
  <si>
    <t xml:space="preserve">microSD card support for expandable storage. </t>
  </si>
  <si>
    <t>MicroSD: Not supported fro A36 or A56</t>
  </si>
  <si>
    <t>MicroSD: Not supported</t>
  </si>
  <si>
    <t xml:space="preserve">occasionally with microSD support. </t>
  </si>
  <si>
    <t>microSDXC </t>
  </si>
  <si>
    <t>NO</t>
  </si>
  <si>
    <t>no</t>
  </si>
  <si>
    <t>Micro SD: N/A Dual-SIM
SIM Slot Type
SIM 1 + SIM 2 / SIM 1 + eSIM / Dual
eSIM
N/A</t>
  </si>
  <si>
    <t>64GB 4GB RAM, 128GB 6GB RAM</t>
  </si>
  <si>
    <t>128GB 4GB RAM, 128GB 6GB RAM, 128GB 8GB RAM, 256GB 6GB RAM, 256GB 8GB RAM</t>
  </si>
  <si>
    <t xml:space="preserve">4GB to 6GB. Storage: 64GB to 128GB, often with microSD card support for expandable storage. </t>
  </si>
  <si>
    <t>128GB ROM Storage 4GB RAM</t>
  </si>
  <si>
    <t>6GB to 8GB Storage: 128GB to 256GB</t>
  </si>
  <si>
    <t xml:space="preserve">6/8 GB + 128 GB 8/12 GB + 256 GB </t>
  </si>
  <si>
    <t xml:space="preserve">RAM: 12GB to 16GB, with some models offering 24GB for AI and multitasking. Storage: 256GB to 1TB. </t>
  </si>
  <si>
    <t>128GB ROM / 8GB RAM</t>
  </si>
  <si>
    <t>12GB RAM / Storage: 128/256/512 GB</t>
  </si>
  <si>
    <t>Wi-Fi 802.11 a/b/g/n/ac, dual-band, Wi-Fi Direct</t>
  </si>
  <si>
    <t>Wi-Fi 5</t>
  </si>
  <si>
    <t>802.11a/b/g/n/ac</t>
  </si>
  <si>
    <t>802.11 a/b/g/n/ac 2.4GHz+5GHz</t>
  </si>
  <si>
    <t>Wi-Fi 802.11 a/b/g/n/ac, dual-band, Wi-Fi Direct, hotspot</t>
  </si>
  <si>
    <t xml:space="preserve">USB Type-C Wi-Fi 802.11 a/b/g/n/ac/ax (2.4 GHZ + 5GHZ) </t>
  </si>
  <si>
    <t>Wi-Fi 802.11 a/b/g/n/ac/6, dual-band, Wi-Fi Direct</t>
  </si>
  <si>
    <t xml:space="preserve">Wi-Fi 802.11 a/b/g/n/ac/ax (2.4 GHZ + 5GHZ) </t>
  </si>
  <si>
    <t>802.11 a/b/g/n/ac/ax 2.4G+5GHz</t>
  </si>
  <si>
    <t>Wi-Fi 802.11 a/b/g/n/ac/6, dual-band, Wi-Fi Direct, hotspot</t>
  </si>
  <si>
    <t>Wi-Fi 802.11 a/b/g/n/ac/6e, tri-band, Wi-Fi Direct</t>
  </si>
  <si>
    <t>802.11 a/b/g/n/ac/6</t>
  </si>
  <si>
    <t>Wi-Fi 802.11 a/b/g/n/ac/6e, dual-band, Wi-Fi Direct, hotspot</t>
  </si>
  <si>
    <t>Wi-Fi 802.11 a/b/g/n/ac/ax (2.4GHZ + 5GHZ)</t>
  </si>
  <si>
    <t>5.3, A2DP, LE</t>
  </si>
  <si>
    <t xml:space="preserve"> Bluetooth 5.0</t>
  </si>
  <si>
    <t>5.1, A2DP, LE</t>
  </si>
  <si>
    <t>4G or entry-level 5G, Wi-Fi 5, Bluetooth 5.0</t>
  </si>
  <si>
    <t xml:space="preserve">Bluetooth 5.3 </t>
  </si>
  <si>
    <t>Bluetooth 5.3</t>
  </si>
  <si>
    <t>5G (including C-band for faster speeds in the US), Wi-Fi 6, Bluetooth 5.2.</t>
  </si>
  <si>
    <t xml:space="preserve">Bluetooth 5.4 USB Type-C NFC Wi-Fi 6E Wi-Fi 802.11 a/b/g/n/ac/ax (2.4GHZ + 5GHZ) </t>
  </si>
  <si>
    <t>Location (GPS, Glonass, Galileo, BeiDou)</t>
  </si>
  <si>
    <t>Location (GPS, Glonass, Galileo, BeiDou) USB Type-C Headphone Connector Stereo Speakers with Sound by AKG + Dolby Atmos</t>
  </si>
  <si>
    <t>Li-Po 4050 mAh, removable</t>
  </si>
  <si>
    <t>4,000–5,000mAh</t>
  </si>
  <si>
    <t>5000mAh</t>
  </si>
  <si>
    <t>4,000–5,000mAh, with 10W–18W charging. No wireless charging.</t>
  </si>
  <si>
    <t>50mAh/25W</t>
  </si>
  <si>
    <t>5000mAh 25W Fast Charging</t>
  </si>
  <si>
    <t>4,500–5,000mAh</t>
  </si>
  <si>
    <t>5000mAh 45W Fast Charging</t>
  </si>
  <si>
    <t>4500mAh</t>
  </si>
  <si>
    <t>5000mAh/45W</t>
  </si>
  <si>
    <t xml:space="preserve">4,900–6,000mAh, 33W–100W+ fast charging, wireless charging. </t>
  </si>
  <si>
    <t>4000mAH</t>
  </si>
  <si>
    <t>18W–33W fast charging, some with wireless charging.</t>
  </si>
  <si>
    <t>25W fast charging</t>
  </si>
  <si>
    <t xml:space="preserve"> fast charging, wireless charging. </t>
  </si>
  <si>
    <t>Yes 25W fast charging</t>
  </si>
  <si>
    <t>Fast Charging 25W</t>
  </si>
  <si>
    <t>45W+15W WLS</t>
  </si>
  <si>
    <t>Ip68</t>
  </si>
  <si>
    <t>IP68 dust/water resistant (up to 1.5m for 30 mins)</t>
  </si>
  <si>
    <t>yes</t>
  </si>
  <si>
    <t>CE</t>
  </si>
  <si>
    <t>Ce</t>
  </si>
  <si>
    <t>1g-5g</t>
  </si>
  <si>
    <t>1g - 5g</t>
  </si>
  <si>
    <t>Not Available</t>
  </si>
  <si>
    <t xml:space="preserve"> 1g-5g</t>
  </si>
  <si>
    <t>5g-10g</t>
  </si>
  <si>
    <t>&gt;5g</t>
  </si>
  <si>
    <t>10g</t>
  </si>
  <si>
    <t>Yes security and maintance relases garunteed until Jan 2026</t>
  </si>
  <si>
    <t>3 years</t>
  </si>
  <si>
    <t>Android 14/15, 1–2 years of OS updates, 2–3 years of security updates</t>
  </si>
  <si>
    <t>Side Mounted Fingerprint Scanner Samsung Knox Vault</t>
  </si>
  <si>
    <t>On-display fingerprint scanner
Samsung Knox
Samsung Knox Vault</t>
  </si>
  <si>
    <t>Android 14/15 with robust skins (e.g., One UI, Nothing OS), 3–5 years of OS/security updates.</t>
  </si>
  <si>
    <t>Ultrasonic Fingerprint Scanner Samsung Knox Secure Processor           7 years from date of release</t>
  </si>
  <si>
    <t>USB A-C cable inbox</t>
  </si>
  <si>
    <t>Mophie USB-A/C - Lightning 1M – Blk</t>
  </si>
  <si>
    <t>SBS USB 2.0 to USB-C Cable</t>
  </si>
  <si>
    <t>USB-C</t>
  </si>
  <si>
    <t>E71003998 Fresh Connect USB to USB-C 1m Round Cable White</t>
  </si>
  <si>
    <t>15W wired</t>
  </si>
  <si>
    <t>E71013161 Uunique ECO Friendly 20W fast charge mains plug</t>
  </si>
  <si>
    <t>2Amp Samsung</t>
  </si>
  <si>
    <t>SBS USB-C Mains Charger</t>
  </si>
  <si>
    <t>Samsung Charger 2.083amp</t>
  </si>
  <si>
    <t>Soft shell-Black</t>
  </si>
  <si>
    <t>Sasmung Soft shell</t>
  </si>
  <si>
    <t>TesRank Samsung Galaxy Xcover 5 Case</t>
  </si>
  <si>
    <t>Soft case balck</t>
  </si>
  <si>
    <t>Samsung A12 NE Soft shell</t>
  </si>
  <si>
    <t>Space Collection soft case, Samsung A22</t>
  </si>
  <si>
    <t>E71010844 Gear4 Havana Case  Black</t>
  </si>
  <si>
    <t>Samsung Soft shell</t>
  </si>
  <si>
    <t>Space Collection soft case, Samsung A52s</t>
  </si>
  <si>
    <t>E71010507 Samsung smartview case black</t>
  </si>
  <si>
    <t xml:space="preserve"> Space Collection soft case, Samsung S21 </t>
  </si>
  <si>
    <t>Hard-Black</t>
  </si>
  <si>
    <t>Otterbox</t>
  </si>
  <si>
    <t>Spigen Tough Armor Case, Samsung Galaxy Xcover 5</t>
  </si>
  <si>
    <t>Hard case-Black</t>
  </si>
  <si>
    <t>OtterBox React Case for Samsung Galaxy A22 5G Black</t>
  </si>
  <si>
    <t>E71010351 OtterBox React Case black</t>
  </si>
  <si>
    <t>OtterBox React Samsung A52s Black</t>
  </si>
  <si>
    <t>E71010317 OtterBox Symmetry black</t>
  </si>
  <si>
    <t>OtterBox Symmetry Samsung S21 Black</t>
  </si>
  <si>
    <t>Flip cover-Black</t>
  </si>
  <si>
    <t>Generic Flip</t>
  </si>
  <si>
    <t>Ganbary case for Samsung Galaxy Xcover 5 </t>
  </si>
  <si>
    <t>E71011147 Anjtek black folio</t>
  </si>
  <si>
    <t>Flip Generic</t>
  </si>
  <si>
    <t>SBS Wallet Case Samsung Galaxy A22 5G Black</t>
  </si>
  <si>
    <t>E71010802 Anjtek black folio</t>
  </si>
  <si>
    <t>Samsung Flip</t>
  </si>
  <si>
    <t>SBS FOLIO SENSE CASE SAMSUNG A52s  Black</t>
  </si>
  <si>
    <t>E71010315 OtterBox Strada black</t>
  </si>
  <si>
    <t>OtterBox Strada Via Samsung S21 Black</t>
  </si>
  <si>
    <t>Universal screen protector</t>
  </si>
  <si>
    <t>Screen Protector - Panzer glass</t>
  </si>
  <si>
    <t>Hoco Tempered glass screen protector</t>
  </si>
  <si>
    <t>E71011302 Panzer Glass Screen Protector</t>
  </si>
  <si>
    <t>PanzerGlass Glass Screen Protector for Samsung A22 5G</t>
  </si>
  <si>
    <t>E71010853 ZAGG Invisible Shield Glass Elite screen</t>
  </si>
  <si>
    <t>INV Glass Elite SP Gal A52s Clear</t>
  </si>
  <si>
    <t>E71010525 Zagg Invisible Shield Ultra screen pro</t>
  </si>
  <si>
    <t xml:space="preserve">ZAGG Invisibleshield Samsung Galaxy S21 </t>
  </si>
  <si>
    <t>E71004008  Fresh Connect 6,700MA powerbank</t>
  </si>
  <si>
    <t>Samsung Original Wireless Portable 10000 mAh Quick Charge Dual Port Battery Pac</t>
  </si>
  <si>
    <t>SBS Fast Charge PowerBank 10K mAh 2xUSB Black</t>
  </si>
  <si>
    <t>E71009278 Samsung Galaxy Buds Live Black</t>
  </si>
  <si>
    <t>Samsung Headset</t>
  </si>
  <si>
    <t>Samsung TWS Buds2 Black</t>
  </si>
  <si>
    <t>E71011751 Oppo Enco Air true wireless white</t>
  </si>
  <si>
    <t>Samsung AKG Y500 Wireless Headphones - Black, One Size</t>
  </si>
  <si>
    <t>E71009315 Ifrogz true wireless buds blue</t>
  </si>
  <si>
    <t>Jabra Talk 25 Bluetooth headset</t>
  </si>
  <si>
    <t>Plantronics Legend2020 BT Earpiece</t>
  </si>
  <si>
    <t>E71010989 Samsung Type C Earphones Black</t>
  </si>
  <si>
    <t>MUVIT M1B Earphones 3.5mm Dark Grey</t>
  </si>
  <si>
    <t>SAM Type C Earphones BLK</t>
  </si>
  <si>
    <t>E01808736 Ifrogz bolt headset black</t>
  </si>
  <si>
    <t>E01809929 Plantronics Voyager Legend</t>
  </si>
  <si>
    <t>CellularLine BT HANDS-FREE CAR KIT</t>
  </si>
  <si>
    <t>Yes (BT Speaker)</t>
  </si>
  <si>
    <t>Samsung Micro SD</t>
  </si>
  <si>
    <t>Samsung Evo plus Micro Sd card 32GB</t>
  </si>
  <si>
    <t>Samsung EVO+ 32GB Memory Card</t>
  </si>
  <si>
    <t>Samsung MicroSDHC EVO Plus 32GB Memory Card Red</t>
  </si>
  <si>
    <t>Samsung micro SD</t>
  </si>
  <si>
    <t xml:space="preserve">E71009504 CellularLine Pilot Car Holder </t>
  </si>
  <si>
    <t>Yes (DashView Vice  Adjustable Car Mount)</t>
  </si>
  <si>
    <t>SWST Gravity Car Holder</t>
  </si>
  <si>
    <t>E71006578 Fresh Connect Wireless Charging Pad 10 Watts White</t>
  </si>
  <si>
    <t>Utility Project Qi wireless charger, 10W</t>
  </si>
  <si>
    <t>SBS Wireless Charger 10W</t>
  </si>
  <si>
    <t>MIL-STD-810G compliant (Test results to be provided)</t>
  </si>
  <si>
    <t>Yes certified MIL - STD - 810G</t>
  </si>
  <si>
    <t>MIL-STD-810H compliant (H is the newer version)</t>
  </si>
  <si>
    <t>MIL-STD-810H compliant</t>
  </si>
  <si>
    <t>IP 68 rated</t>
  </si>
  <si>
    <t>IP68 dust tight and water resistant (immersible up to 1.5m for 35 min)
Drop resistant up to 1.5m
MIL-STD-810H compliant*
*does not guarantee ruggedness or use in extreme conditions</t>
  </si>
  <si>
    <t xml:space="preserve">IP68 dust/water resistant </t>
  </si>
  <si>
    <t xml:space="preserve">IP54 or no water/dust resistance. </t>
  </si>
  <si>
    <t>IP54</t>
  </si>
  <si>
    <t>Build: Glass or premium plastic, IP67/68 water/dust resistance in higher mid-range models.</t>
  </si>
  <si>
    <t>IP67 (1 metre up to 30 minutes)</t>
  </si>
  <si>
    <t>IP68/IP69 water/dust resistance.</t>
  </si>
  <si>
    <t>IP68 (1.5m for30 minutes)</t>
  </si>
  <si>
    <t>EN 301 549: Accessibility Requirements for ICT products and services</t>
  </si>
  <si>
    <t>Minimum Specifications iOS</t>
  </si>
  <si>
    <t>Low-Range Smartphone (iOS)</t>
  </si>
  <si>
    <t>iPhone 16e 128GB</t>
  </si>
  <si>
    <t xml:space="preserve">iPhone 16e </t>
  </si>
  <si>
    <t>iPhone 16e (128)</t>
  </si>
  <si>
    <t>Mid-Range iOS</t>
  </si>
  <si>
    <t>iPhone 15</t>
  </si>
  <si>
    <t>iPhone 15 128GB</t>
  </si>
  <si>
    <t>iPhone 16</t>
  </si>
  <si>
    <t>iPhone 15 (128GB)</t>
  </si>
  <si>
    <t>High Range iOS</t>
  </si>
  <si>
    <t>iPhone 16• 128GB</t>
  </si>
  <si>
    <t>iPhone 16 128GB</t>
  </si>
  <si>
    <t xml:space="preserve">iPhone 16 </t>
  </si>
  <si>
    <t>2G/3G/4G</t>
  </si>
  <si>
    <t>5G (sub-6GHz) with 4x4 MIMO8</t>
  </si>
  <si>
    <t>Unlocked or Unlocked by Tenderer 30 days prior to the expiry of the initial contract term</t>
  </si>
  <si>
    <t>Unlocked by Tenderer 30 days prior to the expiry of the initial contract term</t>
  </si>
  <si>
    <t>Unlocked by tenderer 30 days prior to contract expiry</t>
  </si>
  <si>
    <t xml:space="preserve">Display: 6.1" </t>
  </si>
  <si>
    <t xml:space="preserve">Display: 6.1" Retina XDR (OLED or LCD for older models), 60Hz refresh rate, ~1200 nits peak brightness. </t>
  </si>
  <si>
    <t>6.1''</t>
  </si>
  <si>
    <t>6.1 inches,91.3 cm2</t>
  </si>
  <si>
    <t>Width: 71.6 mm (2.82 inches)
• Height: 147.6 mm (5.81 inches)
• Depth: 7.80 mm (0.31 inches)
• Weight: 171 grams (6.02 ounces)</t>
  </si>
  <si>
    <t>Display: 6.1–6.7"</t>
  </si>
  <si>
    <t>6.1 ''</t>
  </si>
  <si>
    <t>Width: 71.6 mm (2.82 inches) • Height: 147.6 mm (5.81 inches) • Depth: 7.80 mm (0.31 inches) • Weight: 170 grams (6.00 ounces)</t>
  </si>
  <si>
    <t>6.1inch</t>
  </si>
  <si>
    <t>6.1 inches, 90.2 cm2 </t>
  </si>
  <si>
    <t>1170 x 2532 pixels, 19.5:9 ratio (~457 ppi density)</t>
  </si>
  <si>
    <t>super-high-resolution photos (24MP and 48MP)</t>
  </si>
  <si>
    <t>1179 x 2556 pixels, 19.5:9 ratio (~461 ppi density)</t>
  </si>
  <si>
    <t>Super Retina XDR display • 6.1-inch (diagonal) all-screen OLED display • 2556x1179-pixel resolution at 460 ppi • Dynamic Island • HDR display • True Tone • Wide colour (P3) • Haptic Touch • 2,000,000:1 contrast ratio (typical) • 1,000 nits max brightness (typical); 1,600 nits peak brightness (HDR); 2,000 nits peak brightness (outdoor) • Fingerprint-resistant oleophobic coating • Support for display of multiple languages and characters simultaneously</t>
  </si>
  <si>
    <t xml:space="preserve"> Super Retina XDR OLED, 120Hz ProMotion, ~2000 nits peak brightness, HDR support.</t>
  </si>
  <si>
    <t>• 2556x1179-pixel resolution at 460 ppi</t>
  </si>
  <si>
    <t>Super Retina XDR display • 6.1-inch (diagonal) all-screen OLED display • 2556x1179-pixel resolution at 460 ppi • Dynamic Island • HDR display • True Tone • Wide colour (P3) • Haptic Touch • 2,000,000:1 contrast ratio (typical) • 1,000 nits max brightness (typical); 1,600 nits peak brightness (HDR); 2,000 nits peak brightness (outdoor); 1 nit minimum brightness • Fingerprint-resistant oleophobic coating • Support for display of multiple languages and characters simultaneously</t>
  </si>
  <si>
    <t>1170 x 2532-pixel </t>
  </si>
  <si>
    <t>48 MP+12MP/12MP</t>
  </si>
  <si>
    <t>12 MP</t>
  </si>
  <si>
    <t xml:space="preserve">Single or dual rear cameras (12MP–48MP main, optional ultrawide). </t>
  </si>
  <si>
    <t>2-in-1 camera system • 48MP Fusion: 26mm, ƒ/1.6 aperture, optical image stabilisation, Hybrid Focus Pixels, super-high-resolution photos (24MP and 48MP) • Also enables 12MP 2x Telephoto: 52mm, ƒ/1.6 aperture, optical image stabilisation, Hybrid Focus Pixels • Digital zoom up to 10x • Sapphire crystal lens cover • True Tone flash • Photonic Engine • Deep Fusion • Smart HDR 5 • Portrait mode with Depth Control • Portrait Lighting with six effects • Night mode • Panorama (up to 63MP) • Photographic Styles • Wide colour capture for photos and Live Photos • Advanced red-eye correction • Auto image stabilisation • Burst mode • Photo geotagging • Image formats captured: HEIF and JPEG</t>
  </si>
  <si>
    <t>48MP+12mp/12mp</t>
  </si>
  <si>
    <t>Advanced dual-camera system
• 48MP Main: 26mm, ƒ/1.6 aperture, sensor-shift optical image stabilisation,
100% Focus Pixels, support for super-high-resolution photos (24MP and
48MP)
• 12MP Ultra Wide: 13mm, ƒ/2.4 aperture and 120° field of view
• 12MP 2x Telephoto (enabled by quad-pixel sensor): 52mm, ƒ/1.6 aperture,
sensor-shift optical image stabilisation, 100% Focus Pixels
• 2x optical zoom in, 2x optical zoom out; 4x optical zoom range
• Digital zoom up to 10x
• Sapphire crystal lens cover</t>
  </si>
  <si>
    <t>Dual camera system (48MP main, 12MP ultrawide).</t>
  </si>
  <si>
    <t>48MP+12MP/12MP</t>
  </si>
  <si>
    <t>48MP Fusion: 26mm, ƒ/1.6 aperture, sensor-shift optical image stabilisation,
100% Focus Pixels, support for super-high-resolution photos (24MP and
48MP)
• Also enables 12MP 2x Telephoto: 52mm, ƒ/1.6 aperture, sensor-shift
optical image stabilisation, 100% Focus Pixels
• 12MP Ultra Wide: 13mm, ƒ/2.2 aperture and 120° field of view, 100%
Focus Pixels
• 2x optical zoom in, 2x optical zoom out; 4x optical zoom range
• Digital zoom up to 10x</t>
  </si>
  <si>
    <t>iOS 18</t>
  </si>
  <si>
    <t>IOS 13</t>
  </si>
  <si>
    <t xml:space="preserve">iOS 18/19 with 7 years of OS/security updates. </t>
  </si>
  <si>
    <t>iOS</t>
  </si>
  <si>
    <t>IOS 15</t>
  </si>
  <si>
    <t>iOS 18/19 ,7 years of OS/security updates</t>
  </si>
  <si>
    <t>IOS15</t>
  </si>
  <si>
    <t>iOS18</t>
  </si>
  <si>
    <t>Hexa-core (2x4.04 GHz + 4x2.20 GHz)</t>
  </si>
  <si>
    <t>Hexa-core (2x2.65 GHz Lightning + 4x1.8 GHz Thunder)</t>
  </si>
  <si>
    <t>Apple A17 Pro or A18 (non-Pro variants).</t>
  </si>
  <si>
    <t>Apple A18</t>
  </si>
  <si>
    <t>Hexa-core (2x3.46 GHz Everest + 4x2.02 GHz Sawtooth)</t>
  </si>
  <si>
    <t>Processor: Apple A18 or A18 Pro</t>
  </si>
  <si>
    <t>Apple A16 Bionic</t>
  </si>
  <si>
    <t>Hexa-core (2x3.1 GHz Firestorm + 4x1.8 GHz Icestorm)</t>
  </si>
  <si>
    <t>Hexa-core - 12.7 combined</t>
  </si>
  <si>
    <t>6-8 GB RAM / 128 GB Storage</t>
  </si>
  <si>
    <t>RAM: 6GB. Adequate for iOS 18/19.  Storage: 128GB base, up to 256GB. No expandable storage.</t>
  </si>
  <si>
    <t>6 GB RAM / 128 GB Storage</t>
  </si>
  <si>
    <t>64gb + 4gb ram</t>
  </si>
  <si>
    <t>RAM: 8GB. Storage: 128GB base, up to 512GB. No expandable storage.</t>
  </si>
  <si>
    <t>6GB RAM/ 128 GB Storage</t>
  </si>
  <si>
    <t>64GB 4GB RAM,</t>
  </si>
  <si>
    <t>256Gb 6GB RAM</t>
  </si>
  <si>
    <t>128GB storage /  8GB RAM</t>
  </si>
  <si>
    <t>Wi-Fi 802.11 a/b/g/n/ac/6, dual-band, hotspot</t>
  </si>
  <si>
    <t xml:space="preserve"> Wi-Fi 6</t>
  </si>
  <si>
    <t>Wi-Fi 6 (802.11ax) with 2x2 MIMO</t>
  </si>
  <si>
    <t xml:space="preserve">Connectivity: 5G, Wi-Fi 6E, </t>
  </si>
  <si>
    <t>Wi-Fi 802.11 a/b/g/n/ac/6/7</t>
  </si>
  <si>
    <t>Wi-Fi 7 (802.11be) with 2x2 MIMO9</t>
  </si>
  <si>
    <t>Wi‑Fi 802.11 a/b/g/n/ac/6, dual-band, hotspot</t>
  </si>
  <si>
    <t>Bluetooth 5.3.</t>
  </si>
  <si>
    <t>Connectivity: 5G, Bluetooth 5.3.</t>
  </si>
  <si>
    <t xml:space="preserve"> Bluetooth 5.3</t>
  </si>
  <si>
    <t xml:space="preserve"> Bluetooth 5.3, UWB for AirTag support.</t>
  </si>
  <si>
    <t>Bluetooth 5.0, A2DP, LE</t>
  </si>
  <si>
    <t>Location • GPS, GLONASS, Galileo, QZSS, BeiDou and NavIC • Digital compass • Wi-Fi • Mobile data • iBeacon micro-location</t>
  </si>
  <si>
    <t>Li-Ion 4005 mAh</t>
  </si>
  <si>
    <t xml:space="preserve"> ~3,200–3,600mAh, 20W wired charging, no wireless charging </t>
  </si>
  <si>
    <t>4005MAh / 30W charging</t>
  </si>
  <si>
    <t>3349mAH/20W  charging</t>
  </si>
  <si>
    <t>3110 mAh</t>
  </si>
  <si>
    <t>3240mAh</t>
  </si>
  <si>
    <t>4000mAh/25W+15W WLS</t>
  </si>
  <si>
    <t>2815 MaH</t>
  </si>
  <si>
    <t>3095 mAh</t>
  </si>
  <si>
    <t>Build: IP68 water/dust resistance.</t>
  </si>
  <si>
    <t>IP67 dust/water resistant (up to 1m for 30 mins)</t>
  </si>
  <si>
    <t>Rated IP68 (maximum depth of 6 metres up to 30 minutes) under IEC standard 60529</t>
  </si>
  <si>
    <t>IP68 water/dust resistance.</t>
  </si>
  <si>
    <t>ip 68</t>
  </si>
  <si>
    <t>IP68 dust/water resistant (up to 2m for 30 mins)</t>
  </si>
  <si>
    <t>IP68 dust tight and water resistant</t>
  </si>
  <si>
    <t>ip68</t>
  </si>
  <si>
    <t>IP68 dust/water resistant (up to 6m for 30 mins)</t>
  </si>
  <si>
    <t>Not available</t>
  </si>
  <si>
    <t>Not required</t>
  </si>
  <si>
    <t xml:space="preserve">not avaialble </t>
  </si>
  <si>
    <t>E71012877 Apple lightening cable</t>
  </si>
  <si>
    <t>Apple Lightning</t>
  </si>
  <si>
    <t>E71010145 Apple 20w USB  fast charge mains plug</t>
  </si>
  <si>
    <t>2.2 Amps</t>
  </si>
  <si>
    <t>E71008408 Gear 4 black &amp; clear</t>
  </si>
  <si>
    <t>Otterbox - Soft Shell</t>
  </si>
  <si>
    <t>Space Collection soft case, Apple iPhone SE 2020</t>
  </si>
  <si>
    <t xml:space="preserve">E71010147 Apple Mag Safe Case </t>
  </si>
  <si>
    <t>Otterbox - Soft shell</t>
  </si>
  <si>
    <t>Space Collection soft case, Apple iPhone 11</t>
  </si>
  <si>
    <t>Space Collection soft case, Apple iPhone 13 pro</t>
  </si>
  <si>
    <t>E01809824 Otterbox black symmetry</t>
  </si>
  <si>
    <t>OTT Sym SE CLR</t>
  </si>
  <si>
    <t>E71009135 OtterBox Symmetry black</t>
  </si>
  <si>
    <t xml:space="preserve">OtterBox Symmetry iPhone 11  Black </t>
  </si>
  <si>
    <t>OtterBox Symmetry Apple iPhone 13 Pro Black</t>
  </si>
  <si>
    <t>E71011136 Anjtek black folio</t>
  </si>
  <si>
    <t>SBS iPhone SE Folio Cover</t>
  </si>
  <si>
    <t>E71009134 Otterbox strada case black</t>
  </si>
  <si>
    <t>OtterBox Strada Via iPhone 11 Black</t>
  </si>
  <si>
    <t>OtterBox Strada Via Apple iPhone 13 pro Black</t>
  </si>
  <si>
    <t>E71003862 Clear guard glass</t>
  </si>
  <si>
    <t>Zagg InvShield Glass Elite Apple iPhoneSE</t>
  </si>
  <si>
    <t xml:space="preserve">E71009000 Clear Guard Tempered Glass </t>
  </si>
  <si>
    <t>Clear Guard Glass Apple iPhone 11Clear</t>
  </si>
  <si>
    <t>SAFE Glass Screen Protector for Apple iPhone 13 PRO</t>
  </si>
  <si>
    <t>E71013391 Apple airpods gen 3 white</t>
  </si>
  <si>
    <t>Apple Airpods 3rd Generation</t>
  </si>
  <si>
    <t>Apple AirPods (3rd generation) White</t>
  </si>
  <si>
    <t>E01809967 Apple wired lightening headset</t>
  </si>
  <si>
    <t xml:space="preserve">APL EarPods w/LGHT connect </t>
  </si>
  <si>
    <t>Yes - BT Speaker</t>
  </si>
  <si>
    <t xml:space="preserve">25W wireless (MagSafe)
</t>
  </si>
  <si>
    <t xml:space="preserve">eSIM </t>
  </si>
  <si>
    <t>Compliant with EN301549</t>
  </si>
  <si>
    <r>
      <t xml:space="preserve">The Tenderer </t>
    </r>
    <r>
      <rPr>
        <b/>
        <u/>
        <sz val="12"/>
        <color theme="0"/>
        <rFont val="Aptos Narrow"/>
        <family val="2"/>
        <scheme val="minor"/>
      </rPr>
      <t xml:space="preserve">MUST </t>
    </r>
    <r>
      <rPr>
        <b/>
        <sz val="12"/>
        <color theme="0"/>
        <rFont val="Aptos Narrow"/>
        <family val="2"/>
        <scheme val="minor"/>
      </rPr>
      <t>familiarise themselves with the content of Appendix 1 of the RFT before completing this specification worksheet</t>
    </r>
  </si>
  <si>
    <t>Tenderers are instructed to read the contents of this worksheet IN THEIR ENTIRETY to ensure that ALL instructions are understood.</t>
  </si>
  <si>
    <t>The workbook contains the following components:</t>
  </si>
  <si>
    <r>
      <t xml:space="preserve">These worksheets contain the individual tables which Tenderers </t>
    </r>
    <r>
      <rPr>
        <b/>
        <sz val="11"/>
        <color theme="1"/>
        <rFont val="Aptos Narrow"/>
        <family val="2"/>
        <scheme val="minor"/>
      </rPr>
      <t>must</t>
    </r>
    <r>
      <rPr>
        <sz val="11"/>
        <color theme="1"/>
        <rFont val="Aptos Narrow"/>
        <family val="2"/>
        <scheme val="minor"/>
      </rPr>
      <t xml:space="preserve"> complete as part of their tender response and detail the relevant elements of each specific requirement.</t>
    </r>
  </si>
  <si>
    <t>Further instructions on how to complete these tables are provided below.</t>
  </si>
  <si>
    <r>
      <t xml:space="preserve">The Tenderer </t>
    </r>
    <r>
      <rPr>
        <b/>
        <sz val="11"/>
        <color theme="1"/>
        <rFont val="Aptos Narrow"/>
        <family val="2"/>
        <scheme val="minor"/>
      </rPr>
      <t xml:space="preserve">must complete </t>
    </r>
    <r>
      <rPr>
        <b/>
        <u/>
        <sz val="11"/>
        <color theme="1"/>
        <rFont val="Aptos Narrow"/>
        <family val="2"/>
        <scheme val="minor"/>
      </rPr>
      <t>ALL</t>
    </r>
    <r>
      <rPr>
        <b/>
        <sz val="11"/>
        <color theme="1"/>
        <rFont val="Aptos Narrow"/>
        <family val="2"/>
        <scheme val="minor"/>
      </rPr>
      <t xml:space="preserve"> cells that are highlighted in Yellow.</t>
    </r>
  </si>
  <si>
    <t>Note:</t>
  </si>
  <si>
    <t>All specifications are minimum specifications and may be met or exceeded by the Tenderer in its response.</t>
  </si>
  <si>
    <t>Step 1.</t>
  </si>
  <si>
    <t>Using the table provided below, select a Worksheet Name to open the worksheet specific to the Handset to which a response is being prepared.</t>
  </si>
  <si>
    <t>Step 2.</t>
  </si>
  <si>
    <t>Step 3.</t>
  </si>
  <si>
    <t>Cells not highlighted in Yellow must not be edited by the Tenderer.</t>
  </si>
  <si>
    <t>Step 4.</t>
  </si>
  <si>
    <r>
      <t xml:space="preserve">A Descriptive response must be provided containing details of the Tenderer's proposed Handset. An example is privided in worksheet </t>
    </r>
    <r>
      <rPr>
        <i/>
        <sz val="11"/>
        <rFont val="Aptos Narrow"/>
        <family val="2"/>
        <scheme val="minor"/>
      </rPr>
      <t>"And-Rugged Example".</t>
    </r>
  </si>
  <si>
    <t>Step 5.</t>
  </si>
  <si>
    <t>The above steps must be repeated and completed for each of Handset worksheets listed below.</t>
  </si>
  <si>
    <t>Using the table provided below, select the "Ancillary Equipment" Worksheet..</t>
  </si>
  <si>
    <t xml:space="preserve">A Descriptive response must be provided containing details of the Tenderer's proposed item of Ancillary Equipment. </t>
  </si>
  <si>
    <t>CHECKLIST</t>
  </si>
  <si>
    <r>
      <t xml:space="preserve">The table below is provided for convenience only. </t>
    </r>
    <r>
      <rPr>
        <b/>
        <sz val="11"/>
        <rFont val="Aptos Narrow"/>
        <family val="2"/>
        <scheme val="minor"/>
      </rPr>
      <t>The Tenderer must satisfy themselves that ALL Specification elements have been provided</t>
    </r>
    <r>
      <rPr>
        <sz val="11"/>
        <rFont val="Aptos Narrow"/>
        <family val="2"/>
        <scheme val="minor"/>
      </rPr>
      <t xml:space="preserve"> and may not rely on the accuracy of this table</t>
    </r>
    <r>
      <rPr>
        <b/>
        <sz val="11"/>
        <rFont val="Aptos Narrow"/>
        <family val="2"/>
        <scheme val="minor"/>
      </rPr>
      <t>.</t>
    </r>
  </si>
  <si>
    <t>Worksheet Name</t>
  </si>
  <si>
    <r>
      <t xml:space="preserve">Comment </t>
    </r>
    <r>
      <rPr>
        <sz val="11"/>
        <color theme="0" tint="-0.14999847407452621"/>
        <rFont val="Aptos Narrow"/>
        <family val="2"/>
        <scheme val="minor"/>
      </rPr>
      <t>(if required)</t>
    </r>
  </si>
  <si>
    <t>Handsets</t>
  </si>
  <si>
    <t>Talk &amp; Text</t>
  </si>
  <si>
    <t>And-Rugged</t>
  </si>
  <si>
    <t>And-Low</t>
  </si>
  <si>
    <t>And-Mid</t>
  </si>
  <si>
    <t>And-High</t>
  </si>
  <si>
    <t>iOS-Low</t>
  </si>
  <si>
    <t>iOS-Mid</t>
  </si>
  <si>
    <t>iOS-High</t>
  </si>
  <si>
    <t>Ancillary Equipment</t>
  </si>
  <si>
    <r>
      <t xml:space="preserve">Minimum Specifications : Low-End Smartphone </t>
    </r>
    <r>
      <rPr>
        <b/>
        <sz val="16"/>
        <color theme="7" tint="0.79998168889431442"/>
        <rFont val="Aptos Narrow"/>
        <family val="2"/>
        <scheme val="minor"/>
      </rPr>
      <t>(iOS)</t>
    </r>
  </si>
  <si>
    <t>Type 1 Eco Label</t>
  </si>
  <si>
    <t xml:space="preserve"> EPEAT 1.0 Gold tier / EPEAT 2.0 Bronze tier
OR
 Equivalent</t>
  </si>
  <si>
    <t>Minimum Specifications : Ruggedised Smartphone (Android)</t>
  </si>
  <si>
    <t>Manufacturer &amp; Model</t>
  </si>
  <si>
    <t>USB to USB Type-C cable</t>
  </si>
  <si>
    <t>2amp output</t>
  </si>
  <si>
    <r>
      <t>Tempered Glass Screen Protector (</t>
    </r>
    <r>
      <rPr>
        <sz val="11"/>
        <color rgb="FFFF0000"/>
        <rFont val="Aptos Narrow"/>
        <family val="2"/>
        <scheme val="minor"/>
      </rPr>
      <t>State Brand</t>
    </r>
    <r>
      <rPr>
        <sz val="11"/>
        <color theme="1"/>
        <rFont val="Aptos Narrow"/>
        <family val="2"/>
        <scheme val="minor"/>
      </rPr>
      <t>)</t>
    </r>
  </si>
  <si>
    <t>ela 8,000 mAh 5W Wireless Powerbank</t>
  </si>
  <si>
    <t>Samsung BT EO-MG920 Headset</t>
  </si>
  <si>
    <t>Jabra Talk 5 Wireless Mono Headset</t>
  </si>
  <si>
    <t>Motorola DP1400 2-Wire Earbud</t>
  </si>
  <si>
    <t>NETVIP Bluetooth Car Speakerphone</t>
  </si>
  <si>
    <t>LIFEACTÍV SUCTION MOUNT WITH QUICKMOUNT</t>
  </si>
  <si>
    <t>OtterBox Wireless Charging Pad</t>
  </si>
  <si>
    <t>Device make and model (e.g. Samsung Galaxy Xcover 7)</t>
  </si>
  <si>
    <t xml:space="preserve">eSIM Compatible </t>
  </si>
  <si>
    <t xml:space="preserve">Accessibility Requirements for ICT Products </t>
  </si>
  <si>
    <t>Accessibility Requirements for ICT Products</t>
  </si>
  <si>
    <t>eSIM Compatible Yes</t>
  </si>
  <si>
    <t xml:space="preserve">iOS "n" or "n-1" where "n" is the most recent supported generation of iOS </t>
  </si>
  <si>
    <t>3500 mAh</t>
  </si>
  <si>
    <t>Windows 11 and Above</t>
  </si>
  <si>
    <t>Antenna Ports</t>
  </si>
  <si>
    <t>MIL-STD810H compliant (Documentation to be provided)</t>
  </si>
  <si>
    <t>128 GB 6GB RAM</t>
  </si>
  <si>
    <t>Handset must receive security updates for Android OS security issues identified and patched by Google along with any manufacturer specific security updates for a minimum of five years from the date the Handset is made available for sale.</t>
  </si>
  <si>
    <t>IP68 (Certification to be provided)</t>
  </si>
  <si>
    <t>2532 x 1170 pixels</t>
  </si>
  <si>
    <t>2556 x 1179 pixels</t>
  </si>
  <si>
    <t>IP68  (Certification to be provided)</t>
  </si>
  <si>
    <t>Memory</t>
  </si>
  <si>
    <t>Bluetooth headset with Mic</t>
  </si>
  <si>
    <t>1450 mAH - Removable</t>
  </si>
  <si>
    <t>IP68 certified see attached certification in appendix</t>
  </si>
  <si>
    <r>
      <t xml:space="preserve">MIL-STD-810H compliant (link to test results </t>
    </r>
    <r>
      <rPr>
        <b/>
        <i/>
        <sz val="12"/>
        <color rgb="FFFF0000"/>
        <rFont val="Aptos Narrow"/>
        <family val="2"/>
        <scheme val="minor"/>
      </rPr>
      <t>or</t>
    </r>
    <r>
      <rPr>
        <sz val="12"/>
        <color theme="1"/>
        <rFont val="Aptos Narrow"/>
        <family val="2"/>
        <scheme val="minor"/>
      </rPr>
      <t xml:space="preserve"> reference to appendix with results) MIL-STD-810H compliant (Documentation Test results  provided in appendix)</t>
    </r>
  </si>
  <si>
    <t>128GB + 6GB RAM</t>
  </si>
  <si>
    <t>3000 mAh</t>
  </si>
  <si>
    <t>Up to 300 Mb/s</t>
  </si>
  <si>
    <r>
      <t xml:space="preserve">Completing this </t>
    </r>
    <r>
      <rPr>
        <i/>
        <sz val="14"/>
        <color rgb="FF235D64"/>
        <rFont val="Arial Rounded MT Bold"/>
        <family val="2"/>
      </rPr>
      <t>Lot 2 Specifications</t>
    </r>
    <r>
      <rPr>
        <sz val="14"/>
        <color rgb="FF235D64"/>
        <rFont val="Arial Rounded MT Bold"/>
        <family val="2"/>
      </rPr>
      <t xml:space="preserve"> workbook</t>
    </r>
  </si>
  <si>
    <t>1. A completed example demonstrating how to complete each worksheet type:</t>
  </si>
  <si>
    <t>This example demonstrates how to respond to "Android Rugged" Handset specifications. All Handset specifications are similar to And-Rugged and so this example is relevant.</t>
  </si>
  <si>
    <t>2. Individual Specification Worksheets (9 in total)</t>
  </si>
  <si>
    <r>
      <t xml:space="preserve">1. Instructions For Completing the </t>
    </r>
    <r>
      <rPr>
        <i/>
        <sz val="14"/>
        <color rgb="FF235D64"/>
        <rFont val="Arial Rounded MT Bold"/>
        <family val="2"/>
      </rPr>
      <t xml:space="preserve">Handset Worksheets </t>
    </r>
    <r>
      <rPr>
        <sz val="14"/>
        <color rgb="FF235D64"/>
        <rFont val="Arial Rounded MT Bold"/>
        <family val="2"/>
      </rPr>
      <t>(8 in total)</t>
    </r>
  </si>
  <si>
    <t>NOTE: By way of a checklist,  column J on the below table will indicate any Worksheet which is "yet to be completed".</t>
  </si>
  <si>
    <r>
      <t xml:space="preserve">2. Instructions For Completing the </t>
    </r>
    <r>
      <rPr>
        <i/>
        <sz val="14"/>
        <color rgb="FF235D64"/>
        <rFont val="Arial Rounded MT Bold"/>
        <family val="2"/>
      </rPr>
      <t>Ancillary Equipment Worksheet</t>
    </r>
  </si>
  <si>
    <t>50 MP</t>
  </si>
  <si>
    <t xml:space="preserve">Optional </t>
  </si>
  <si>
    <t>Proposed model does not have Type 1 Eco Label</t>
  </si>
  <si>
    <t xml:space="preserve">Up to 150 Mb/s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</si>
</sst>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#,##0.00;\-&quot;€&quot;#,##0.00"/>
    <numFmt numFmtId="44" formatCode="_-&quot;€&quot;* #,##0.00_-;\-&quot;€&quot;* #,##0.00_-;_-&quot;€&quot;* &quot;-&quot;??_-;_-@_-"/>
    <numFmt numFmtId="164" formatCode="0.0"/>
    <numFmt numFmtId="165" formatCode="[$€-2]\ #,##0.00"/>
    <numFmt numFmtId="166" formatCode=";;;"/>
  </numFmts>
  <fonts count="5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7" tint="0.79998168889431442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rgb="FF1F3864"/>
      <name val="Calibri"/>
      <family val="2"/>
    </font>
    <font>
      <b/>
      <sz val="14"/>
      <color theme="0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Aptos Narrow"/>
      <family val="2"/>
      <scheme val="minor"/>
    </font>
    <font>
      <sz val="12"/>
      <color theme="1" tint="4.9989318521683403E-2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6"/>
      <color rgb="FFFFFF99"/>
      <name val="Aptos Narrow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b/>
      <sz val="14"/>
      <color theme="1"/>
      <name val="Aptos Narrow"/>
      <family val="2"/>
      <scheme val="minor"/>
    </font>
    <font>
      <sz val="8"/>
      <color rgb="FFFF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2"/>
      <name val="Calibri"/>
      <family val="2"/>
    </font>
    <font>
      <sz val="10"/>
      <color rgb="FFFF0000"/>
      <name val="Arial"/>
      <family val="2"/>
    </font>
    <font>
      <b/>
      <sz val="8"/>
      <color rgb="FF7D7464"/>
      <name val="Arial"/>
      <family val="2"/>
    </font>
    <font>
      <sz val="12"/>
      <color rgb="FFFF0000"/>
      <name val="Aptos"/>
      <family val="2"/>
    </font>
    <font>
      <sz val="11"/>
      <color rgb="FFFF0000"/>
      <name val="Arial"/>
      <family val="2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b/>
      <u/>
      <sz val="12"/>
      <color theme="0"/>
      <name val="Aptos Narrow"/>
      <family val="2"/>
      <scheme val="minor"/>
    </font>
    <font>
      <sz val="14"/>
      <color theme="0"/>
      <name val="Arial Rounded MT Bold"/>
      <family val="2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u/>
      <sz val="11"/>
      <color theme="1" tint="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i/>
      <u/>
      <sz val="11"/>
      <color rgb="FF57AEA5"/>
      <name val="Aptos Narrow"/>
      <family val="2"/>
      <scheme val="minor"/>
    </font>
    <font>
      <b/>
      <sz val="12"/>
      <color rgb="FFC00000"/>
      <name val="Calibri"/>
      <family val="2"/>
    </font>
    <font>
      <b/>
      <i/>
      <sz val="12"/>
      <color rgb="FFFF000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FAFA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C000"/>
        <bgColor indexed="64"/>
      </patternFill>
    </fill>
  </fills>
  <borders count="1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44" fontId="39" fillId="0" borderId="0" applyFont="0" applyFill="0" applyBorder="0" applyAlignment="0" applyProtection="0"/>
  </cellStyleXfs>
  <cellXfs count="824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/>
    <xf numFmtId="0" fontId="0" fillId="0" borderId="1" xfId="0" applyBorder="1"/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7" borderId="14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0" fillId="7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 applyProtection="1">
      <alignment horizontal="center" vertical="center" wrapText="1"/>
      <protection locked="0"/>
    </xf>
    <xf numFmtId="0" fontId="10" fillId="7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 applyProtection="1">
      <alignment horizontal="center" vertical="center" wrapText="1"/>
      <protection locked="0"/>
    </xf>
    <xf numFmtId="0" fontId="10" fillId="7" borderId="17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 applyProtection="1">
      <alignment horizontal="center" vertical="center" wrapText="1"/>
      <protection locked="0"/>
    </xf>
    <xf numFmtId="0" fontId="10" fillId="7" borderId="26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 applyProtection="1">
      <alignment horizontal="center" vertical="center" wrapText="1"/>
      <protection locked="0"/>
    </xf>
    <xf numFmtId="0" fontId="10" fillId="7" borderId="21" xfId="0" applyFont="1" applyFill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164" fontId="11" fillId="8" borderId="27" xfId="0" applyNumberFormat="1" applyFont="1" applyFill="1" applyBorder="1" applyAlignment="1">
      <alignment horizontal="center" vertical="center" wrapText="1"/>
    </xf>
    <xf numFmtId="164" fontId="11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 applyProtection="1">
      <alignment horizontal="center" vertical="center" wrapText="1"/>
      <protection locked="0"/>
    </xf>
    <xf numFmtId="0" fontId="10" fillId="7" borderId="30" xfId="0" applyFont="1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wrapText="1"/>
    </xf>
    <xf numFmtId="0" fontId="12" fillId="6" borderId="32" xfId="0" applyFont="1" applyFill="1" applyBorder="1" applyAlignment="1" applyProtection="1">
      <alignment horizontal="center" vertical="center" wrapText="1"/>
      <protection locked="0"/>
    </xf>
    <xf numFmtId="0" fontId="0" fillId="8" borderId="19" xfId="0" applyFill="1" applyBorder="1" applyAlignment="1">
      <alignment horizontal="center" wrapText="1"/>
    </xf>
    <xf numFmtId="0" fontId="12" fillId="6" borderId="33" xfId="0" applyFont="1" applyFill="1" applyBorder="1" applyAlignment="1" applyProtection="1">
      <alignment horizontal="center" vertical="center" wrapText="1"/>
      <protection locked="0"/>
    </xf>
    <xf numFmtId="0" fontId="10" fillId="7" borderId="34" xfId="0" applyFont="1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8" borderId="31" xfId="0" applyFill="1" applyBorder="1" applyAlignment="1">
      <alignment horizontal="center" vertical="center"/>
    </xf>
    <xf numFmtId="0" fontId="0" fillId="6" borderId="32" xfId="0" applyFill="1" applyBorder="1" applyAlignment="1" applyProtection="1">
      <alignment horizontal="center" vertical="center"/>
      <protection locked="0"/>
    </xf>
    <xf numFmtId="0" fontId="10" fillId="7" borderId="39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/>
    </xf>
    <xf numFmtId="0" fontId="0" fillId="6" borderId="41" xfId="0" applyFill="1" applyBorder="1" applyAlignment="1" applyProtection="1">
      <alignment horizontal="center" vertical="center"/>
      <protection locked="0"/>
    </xf>
    <xf numFmtId="0" fontId="11" fillId="9" borderId="4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0" fontId="0" fillId="8" borderId="43" xfId="0" applyFill="1" applyBorder="1" applyAlignment="1">
      <alignment horizontal="center" vertical="center" wrapText="1"/>
    </xf>
    <xf numFmtId="0" fontId="0" fillId="6" borderId="41" xfId="0" applyFill="1" applyBorder="1" applyAlignment="1" applyProtection="1">
      <alignment horizontal="center"/>
      <protection locked="0"/>
    </xf>
    <xf numFmtId="0" fontId="0" fillId="8" borderId="45" xfId="0" applyFill="1" applyBorder="1" applyAlignment="1">
      <alignment horizontal="center" vertical="center" wrapText="1"/>
    </xf>
    <xf numFmtId="0" fontId="11" fillId="6" borderId="46" xfId="0" applyFont="1" applyFill="1" applyBorder="1" applyAlignment="1" applyProtection="1">
      <alignment horizontal="center" vertical="center" wrapText="1"/>
      <protection locked="0"/>
    </xf>
    <xf numFmtId="0" fontId="11" fillId="6" borderId="53" xfId="0" applyFont="1" applyFill="1" applyBorder="1" applyAlignment="1" applyProtection="1">
      <alignment horizontal="center" vertical="center" wrapText="1"/>
      <protection locked="0"/>
    </xf>
    <xf numFmtId="0" fontId="11" fillId="6" borderId="45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3" fillId="0" borderId="0" xfId="0" applyFont="1"/>
    <xf numFmtId="0" fontId="0" fillId="8" borderId="28" xfId="0" applyFill="1" applyBorder="1" applyAlignment="1">
      <alignment horizontal="center" vertical="center" wrapText="1"/>
    </xf>
    <xf numFmtId="0" fontId="0" fillId="6" borderId="54" xfId="0" applyFill="1" applyBorder="1" applyAlignment="1" applyProtection="1">
      <alignment horizontal="center" vertical="center" wrapText="1"/>
      <protection locked="0"/>
    </xf>
    <xf numFmtId="0" fontId="11" fillId="8" borderId="5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11" fillId="8" borderId="57" xfId="0" applyFont="1" applyFill="1" applyBorder="1" applyAlignment="1">
      <alignment horizontal="center" vertical="center" wrapText="1"/>
    </xf>
    <xf numFmtId="0" fontId="11" fillId="6" borderId="59" xfId="0" applyFont="1" applyFill="1" applyBorder="1" applyAlignment="1" applyProtection="1">
      <alignment horizontal="center" vertical="center" wrapText="1"/>
      <protection locked="0"/>
    </xf>
    <xf numFmtId="0" fontId="11" fillId="8" borderId="45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7" borderId="45" xfId="0" applyFont="1" applyFill="1" applyBorder="1" applyAlignment="1">
      <alignment horizontal="center" vertical="center" wrapText="1"/>
    </xf>
    <xf numFmtId="0" fontId="11" fillId="8" borderId="34" xfId="0" applyFont="1" applyFill="1" applyBorder="1" applyAlignment="1">
      <alignment horizontal="center" vertical="center" wrapText="1"/>
    </xf>
    <xf numFmtId="0" fontId="11" fillId="9" borderId="45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164" fontId="11" fillId="8" borderId="26" xfId="0" applyNumberFormat="1" applyFont="1" applyFill="1" applyBorder="1" applyAlignment="1">
      <alignment horizontal="center" vertical="center" wrapText="1"/>
    </xf>
    <xf numFmtId="164" fontId="11" fillId="9" borderId="45" xfId="0" applyNumberFormat="1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wrapText="1"/>
    </xf>
    <xf numFmtId="0" fontId="0" fillId="9" borderId="45" xfId="0" applyFill="1" applyBorder="1" applyAlignment="1">
      <alignment horizontal="center" wrapText="1"/>
    </xf>
    <xf numFmtId="0" fontId="0" fillId="8" borderId="30" xfId="0" applyFill="1" applyBorder="1" applyAlignment="1">
      <alignment horizontal="center" wrapText="1"/>
    </xf>
    <xf numFmtId="0" fontId="0" fillId="8" borderId="34" xfId="0" applyFill="1" applyBorder="1" applyAlignment="1">
      <alignment horizontal="center" wrapText="1"/>
    </xf>
    <xf numFmtId="0" fontId="0" fillId="8" borderId="26" xfId="0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2" borderId="4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 applyProtection="1">
      <alignment horizontal="center" vertical="center" wrapText="1"/>
      <protection locked="0"/>
    </xf>
    <xf numFmtId="0" fontId="15" fillId="6" borderId="24" xfId="0" applyFont="1" applyFill="1" applyBorder="1" applyAlignment="1" applyProtection="1">
      <alignment horizontal="center" vertical="center" wrapText="1"/>
      <protection locked="0"/>
    </xf>
    <xf numFmtId="0" fontId="1" fillId="2" borderId="45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 wrapText="1"/>
    </xf>
    <xf numFmtId="0" fontId="0" fillId="0" borderId="45" xfId="0" applyBorder="1" applyAlignment="1">
      <alignment wrapText="1"/>
    </xf>
    <xf numFmtId="0" fontId="3" fillId="0" borderId="9" xfId="0" applyFont="1" applyBorder="1" applyAlignment="1">
      <alignment horizontal="center"/>
    </xf>
    <xf numFmtId="0" fontId="0" fillId="0" borderId="55" xfId="0" applyBorder="1"/>
    <xf numFmtId="0" fontId="3" fillId="0" borderId="12" xfId="0" applyFont="1" applyBorder="1" applyAlignment="1">
      <alignment horizontal="center"/>
    </xf>
    <xf numFmtId="0" fontId="10" fillId="7" borderId="65" xfId="0" applyFont="1" applyFill="1" applyBorder="1" applyAlignment="1">
      <alignment horizontal="center" vertical="center" wrapText="1"/>
    </xf>
    <xf numFmtId="0" fontId="11" fillId="8" borderId="66" xfId="0" applyFont="1" applyFill="1" applyBorder="1" applyAlignment="1">
      <alignment horizontal="center" vertical="center" wrapText="1"/>
    </xf>
    <xf numFmtId="0" fontId="11" fillId="6" borderId="70" xfId="0" applyFont="1" applyFill="1" applyBorder="1" applyAlignment="1" applyProtection="1">
      <alignment horizontal="center" vertical="center" wrapText="1"/>
      <protection locked="0"/>
    </xf>
    <xf numFmtId="0" fontId="11" fillId="8" borderId="71" xfId="0" applyFont="1" applyFill="1" applyBorder="1" applyAlignment="1">
      <alignment horizontal="center" vertical="center" wrapText="1"/>
    </xf>
    <xf numFmtId="0" fontId="16" fillId="8" borderId="65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 wrapText="1"/>
    </xf>
    <xf numFmtId="0" fontId="10" fillId="9" borderId="72" xfId="0" applyFont="1" applyFill="1" applyBorder="1" applyAlignment="1">
      <alignment horizontal="center"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7" borderId="74" xfId="0" applyFont="1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76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7" borderId="55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0" fillId="7" borderId="67" xfId="0" applyFont="1" applyFill="1" applyBorder="1" applyAlignment="1">
      <alignment horizontal="center" vertical="center" wrapText="1"/>
    </xf>
    <xf numFmtId="0" fontId="10" fillId="7" borderId="57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69" xfId="0" applyFont="1" applyFill="1" applyBorder="1" applyAlignment="1">
      <alignment horizontal="center" vertical="center" wrapText="1"/>
    </xf>
    <xf numFmtId="0" fontId="10" fillId="7" borderId="70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/>
    </xf>
    <xf numFmtId="0" fontId="10" fillId="7" borderId="72" xfId="0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 applyProtection="1">
      <alignment horizontal="center" vertical="center" wrapText="1"/>
      <protection locked="0"/>
    </xf>
    <xf numFmtId="0" fontId="11" fillId="8" borderId="70" xfId="0" applyFont="1" applyFill="1" applyBorder="1" applyAlignment="1">
      <alignment horizontal="center" vertical="center" wrapText="1"/>
    </xf>
    <xf numFmtId="0" fontId="0" fillId="6" borderId="32" xfId="0" applyFill="1" applyBorder="1" applyAlignment="1" applyProtection="1">
      <alignment horizontal="center"/>
      <protection locked="0"/>
    </xf>
    <xf numFmtId="0" fontId="0" fillId="6" borderId="33" xfId="0" applyFill="1" applyBorder="1" applyAlignment="1" applyProtection="1">
      <alignment horizontal="center"/>
      <protection locked="0"/>
    </xf>
    <xf numFmtId="0" fontId="2" fillId="2" borderId="85" xfId="0" applyFont="1" applyFill="1" applyBorder="1" applyAlignment="1">
      <alignment horizontal="center" vertical="center"/>
    </xf>
    <xf numFmtId="0" fontId="11" fillId="8" borderId="86" xfId="0" applyFont="1" applyFill="1" applyBorder="1" applyAlignment="1">
      <alignment horizontal="center" vertical="center" wrapText="1"/>
    </xf>
    <xf numFmtId="0" fontId="11" fillId="6" borderId="86" xfId="0" applyFont="1" applyFill="1" applyBorder="1" applyAlignment="1" applyProtection="1">
      <alignment horizontal="center" vertical="center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0" fillId="8" borderId="72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11" fillId="8" borderId="40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/>
    </xf>
    <xf numFmtId="0" fontId="10" fillId="0" borderId="88" xfId="0" applyFont="1" applyBorder="1" applyAlignment="1">
      <alignment horizontal="center" vertical="center" wrapText="1"/>
    </xf>
    <xf numFmtId="0" fontId="10" fillId="7" borderId="88" xfId="0" applyFont="1" applyFill="1" applyBorder="1" applyAlignment="1">
      <alignment horizontal="center" vertical="center" wrapText="1"/>
    </xf>
    <xf numFmtId="0" fontId="11" fillId="8" borderId="8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9" borderId="45" xfId="0" applyFill="1" applyBorder="1" applyAlignment="1">
      <alignment horizontal="center" vertical="center"/>
    </xf>
    <xf numFmtId="0" fontId="9" fillId="4" borderId="79" xfId="0" applyFont="1" applyFill="1" applyBorder="1" applyAlignment="1">
      <alignment horizontal="center" vertical="center"/>
    </xf>
    <xf numFmtId="0" fontId="8" fillId="6" borderId="83" xfId="0" applyFont="1" applyFill="1" applyBorder="1" applyAlignment="1" applyProtection="1">
      <alignment horizontal="center" vertical="center" wrapText="1"/>
      <protection locked="0"/>
    </xf>
    <xf numFmtId="0" fontId="11" fillId="8" borderId="31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  <protection locked="0"/>
    </xf>
    <xf numFmtId="0" fontId="10" fillId="7" borderId="82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7" borderId="90" xfId="0" applyFont="1" applyFill="1" applyBorder="1" applyAlignment="1">
      <alignment horizontal="center" vertical="center" wrapText="1"/>
    </xf>
    <xf numFmtId="0" fontId="10" fillId="7" borderId="91" xfId="0" applyFont="1" applyFill="1" applyBorder="1" applyAlignment="1">
      <alignment horizontal="center" vertical="center" wrapText="1"/>
    </xf>
    <xf numFmtId="0" fontId="10" fillId="7" borderId="92" xfId="0" applyFont="1" applyFill="1" applyBorder="1" applyAlignment="1">
      <alignment horizontal="center" vertical="center" wrapText="1"/>
    </xf>
    <xf numFmtId="0" fontId="10" fillId="7" borderId="93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wrapText="1"/>
      <protection locked="0"/>
    </xf>
    <xf numFmtId="0" fontId="21" fillId="10" borderId="19" xfId="0" applyFont="1" applyFill="1" applyBorder="1" applyAlignment="1" applyProtection="1">
      <alignment wrapText="1"/>
      <protection locked="0"/>
    </xf>
    <xf numFmtId="0" fontId="10" fillId="0" borderId="94" xfId="0" applyFont="1" applyBorder="1" applyAlignment="1">
      <alignment horizontal="center" vertical="center" wrapText="1"/>
    </xf>
    <xf numFmtId="0" fontId="10" fillId="7" borderId="95" xfId="0" applyFont="1" applyFill="1" applyBorder="1" applyAlignment="1">
      <alignment horizontal="center" vertical="center" wrapText="1"/>
    </xf>
    <xf numFmtId="0" fontId="11" fillId="6" borderId="89" xfId="0" applyFont="1" applyFill="1" applyBorder="1" applyAlignment="1" applyProtection="1">
      <alignment horizontal="center" vertical="center" wrapText="1"/>
      <protection locked="0"/>
    </xf>
    <xf numFmtId="0" fontId="21" fillId="10" borderId="28" xfId="0" applyFont="1" applyFill="1" applyBorder="1" applyAlignment="1" applyProtection="1">
      <alignment wrapText="1"/>
      <protection locked="0"/>
    </xf>
    <xf numFmtId="0" fontId="21" fillId="10" borderId="23" xfId="0" applyFont="1" applyFill="1" applyBorder="1" applyAlignment="1" applyProtection="1">
      <alignment wrapText="1"/>
      <protection locked="0"/>
    </xf>
    <xf numFmtId="0" fontId="11" fillId="6" borderId="84" xfId="0" applyFont="1" applyFill="1" applyBorder="1" applyAlignment="1" applyProtection="1">
      <alignment horizontal="center" vertical="center" wrapText="1"/>
      <protection locked="0"/>
    </xf>
    <xf numFmtId="0" fontId="23" fillId="9" borderId="0" xfId="0" applyFont="1" applyFill="1"/>
    <xf numFmtId="0" fontId="24" fillId="0" borderId="0" xfId="0" applyFont="1" applyAlignment="1">
      <alignment horizontal="center"/>
    </xf>
    <xf numFmtId="0" fontId="0" fillId="0" borderId="4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9" borderId="96" xfId="0" applyFont="1" applyFill="1" applyBorder="1" applyAlignment="1">
      <alignment horizontal="center"/>
    </xf>
    <xf numFmtId="0" fontId="14" fillId="11" borderId="4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2" fillId="9" borderId="45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>
      <alignment horizontal="center" vertical="center"/>
    </xf>
    <xf numFmtId="0" fontId="2" fillId="9" borderId="97" xfId="0" applyFont="1" applyFill="1" applyBorder="1" applyAlignment="1">
      <alignment horizontal="center"/>
    </xf>
    <xf numFmtId="0" fontId="2" fillId="2" borderId="96" xfId="0" applyFont="1" applyFill="1" applyBorder="1" applyAlignment="1">
      <alignment horizontal="center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0" fontId="8" fillId="7" borderId="98" xfId="0" applyFont="1" applyFill="1" applyBorder="1" applyAlignment="1">
      <alignment horizontal="center" vertical="center" wrapText="1"/>
    </xf>
    <xf numFmtId="0" fontId="8" fillId="12" borderId="45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8" fillId="7" borderId="99" xfId="0" applyFont="1" applyFill="1" applyBorder="1" applyAlignment="1">
      <alignment horizontal="center" vertical="center" wrapText="1"/>
    </xf>
    <xf numFmtId="0" fontId="8" fillId="7" borderId="64" xfId="0" applyFont="1" applyFill="1" applyBorder="1" applyAlignment="1">
      <alignment horizontal="center" vertical="center" wrapText="1"/>
    </xf>
    <xf numFmtId="0" fontId="8" fillId="13" borderId="96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42" xfId="0" applyFont="1" applyFill="1" applyBorder="1" applyAlignment="1">
      <alignment horizontal="center" vertical="center" wrapText="1"/>
    </xf>
    <xf numFmtId="0" fontId="15" fillId="11" borderId="100" xfId="0" applyFont="1" applyFill="1" applyBorder="1" applyAlignment="1" applyProtection="1">
      <alignment horizontal="center" vertical="center" wrapText="1"/>
      <protection locked="0"/>
    </xf>
    <xf numFmtId="0" fontId="15" fillId="6" borderId="101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 applyProtection="1">
      <alignment horizontal="center" vertical="center" wrapText="1"/>
      <protection locked="0"/>
    </xf>
    <xf numFmtId="0" fontId="11" fillId="6" borderId="102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15" fillId="2" borderId="96" xfId="0" applyFont="1" applyFill="1" applyBorder="1" applyAlignment="1">
      <alignment horizontal="center" vertical="center" wrapText="1"/>
    </xf>
    <xf numFmtId="0" fontId="11" fillId="6" borderId="63" xfId="0" applyFont="1" applyFill="1" applyBorder="1" applyAlignment="1" applyProtection="1">
      <alignment horizontal="center" vertical="center" wrapText="1"/>
      <protection locked="0"/>
    </xf>
    <xf numFmtId="0" fontId="15" fillId="6" borderId="11" xfId="0" applyFont="1" applyFill="1" applyBorder="1" applyAlignment="1" applyProtection="1">
      <alignment horizontal="center" vertical="center" wrapText="1"/>
      <protection locked="0"/>
    </xf>
    <xf numFmtId="0" fontId="11" fillId="8" borderId="102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2" fillId="11" borderId="53" xfId="0" applyFont="1" applyFill="1" applyBorder="1" applyAlignment="1" applyProtection="1">
      <alignment horizontal="center" vertical="center" wrapText="1"/>
      <protection locked="0"/>
    </xf>
    <xf numFmtId="0" fontId="11" fillId="6" borderId="81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 applyProtection="1">
      <alignment horizontal="center" vertical="center" wrapText="1"/>
      <protection locked="0"/>
    </xf>
    <xf numFmtId="0" fontId="11" fillId="6" borderId="103" xfId="0" applyFont="1" applyFill="1" applyBorder="1" applyAlignment="1" applyProtection="1">
      <alignment horizontal="center" vertical="center" wrapText="1"/>
      <protection locked="0"/>
    </xf>
    <xf numFmtId="0" fontId="11" fillId="8" borderId="68" xfId="0" applyFont="1" applyFill="1" applyBorder="1" applyAlignment="1">
      <alignment horizontal="center" vertical="center" wrapText="1"/>
    </xf>
    <xf numFmtId="0" fontId="11" fillId="6" borderId="104" xfId="0" applyFont="1" applyFill="1" applyBorder="1" applyAlignment="1" applyProtection="1">
      <alignment horizontal="center" vertical="center" wrapText="1"/>
      <protection locked="0"/>
    </xf>
    <xf numFmtId="0" fontId="11" fillId="8" borderId="103" xfId="0" applyFont="1" applyFill="1" applyBorder="1" applyAlignment="1">
      <alignment horizontal="center" vertical="center" wrapText="1"/>
    </xf>
    <xf numFmtId="0" fontId="11" fillId="2" borderId="71" xfId="0" applyFont="1" applyFill="1" applyBorder="1" applyAlignment="1">
      <alignment horizontal="center" vertical="center" wrapText="1"/>
    </xf>
    <xf numFmtId="0" fontId="12" fillId="11" borderId="105" xfId="0" applyFont="1" applyFill="1" applyBorder="1" applyAlignment="1" applyProtection="1">
      <alignment horizontal="center" vertical="center" wrapText="1"/>
      <protection locked="0"/>
    </xf>
    <xf numFmtId="0" fontId="11" fillId="6" borderId="33" xfId="0" applyFont="1" applyFill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>
      <alignment horizontal="center" vertical="center" wrapText="1"/>
    </xf>
    <xf numFmtId="0" fontId="11" fillId="6" borderId="106" xfId="0" applyFont="1" applyFill="1" applyBorder="1" applyAlignment="1" applyProtection="1">
      <alignment horizontal="center" vertical="center" wrapText="1"/>
      <protection locked="0"/>
    </xf>
    <xf numFmtId="0" fontId="11" fillId="2" borderId="62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horizontal="center" wrapText="1"/>
    </xf>
    <xf numFmtId="0" fontId="11" fillId="6" borderId="105" xfId="0" applyFont="1" applyFill="1" applyBorder="1" applyAlignment="1" applyProtection="1">
      <alignment horizontal="center" vertical="center" wrapText="1"/>
      <protection locked="0"/>
    </xf>
    <xf numFmtId="0" fontId="15" fillId="6" borderId="27" xfId="0" applyFont="1" applyFill="1" applyBorder="1" applyAlignment="1" applyProtection="1">
      <alignment horizontal="center" vertical="center" wrapText="1"/>
      <protection locked="0"/>
    </xf>
    <xf numFmtId="0" fontId="11" fillId="6" borderId="107" xfId="0" applyFont="1" applyFill="1" applyBorder="1" applyAlignment="1" applyProtection="1">
      <alignment horizontal="center" vertical="center" wrapText="1"/>
      <protection locked="0"/>
    </xf>
    <xf numFmtId="0" fontId="11" fillId="8" borderId="108" xfId="0" applyFont="1" applyFill="1" applyBorder="1" applyAlignment="1">
      <alignment horizontal="center" vertical="center" wrapText="1"/>
    </xf>
    <xf numFmtId="0" fontId="15" fillId="11" borderId="45" xfId="0" applyFont="1" applyFill="1" applyBorder="1" applyAlignment="1" applyProtection="1">
      <alignment horizontal="center" vertical="center" wrapText="1"/>
      <protection locked="0"/>
    </xf>
    <xf numFmtId="0" fontId="11" fillId="2" borderId="77" xfId="0" applyFont="1" applyFill="1" applyBorder="1" applyAlignment="1">
      <alignment horizontal="center" vertical="center" wrapText="1"/>
    </xf>
    <xf numFmtId="0" fontId="15" fillId="11" borderId="109" xfId="0" applyFont="1" applyFill="1" applyBorder="1" applyAlignment="1" applyProtection="1">
      <alignment horizontal="center" vertical="center" wrapText="1"/>
      <protection locked="0"/>
    </xf>
    <xf numFmtId="0" fontId="15" fillId="6" borderId="29" xfId="0" applyFont="1" applyFill="1" applyBorder="1" applyAlignment="1" applyProtection="1">
      <alignment horizontal="center" vertical="center" wrapText="1"/>
      <protection locked="0"/>
    </xf>
    <xf numFmtId="0" fontId="27" fillId="10" borderId="108" xfId="0" applyFont="1" applyFill="1" applyBorder="1" applyAlignment="1" applyProtection="1">
      <alignment horizontal="center" vertical="center" wrapText="1"/>
      <protection locked="0"/>
    </xf>
    <xf numFmtId="0" fontId="15" fillId="6" borderId="45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horizontal="center" vertical="center" wrapText="1"/>
    </xf>
    <xf numFmtId="0" fontId="11" fillId="8" borderId="75" xfId="0" applyFont="1" applyFill="1" applyBorder="1" applyAlignment="1">
      <alignment horizontal="center" vertical="center" wrapText="1"/>
    </xf>
    <xf numFmtId="0" fontId="1" fillId="0" borderId="110" xfId="0" applyFont="1" applyBorder="1" applyAlignment="1">
      <alignment horizontal="center" wrapText="1"/>
    </xf>
    <xf numFmtId="0" fontId="15" fillId="6" borderId="111" xfId="0" applyFont="1" applyFill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center" vertical="center" wrapText="1"/>
      <protection locked="0"/>
    </xf>
    <xf numFmtId="0" fontId="11" fillId="6" borderId="109" xfId="0" applyFont="1" applyFill="1" applyBorder="1" applyAlignment="1" applyProtection="1">
      <alignment horizontal="center" vertical="center" wrapText="1"/>
      <protection locked="0"/>
    </xf>
    <xf numFmtId="0" fontId="15" fillId="6" borderId="108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wrapText="1"/>
    </xf>
    <xf numFmtId="0" fontId="15" fillId="11" borderId="104" xfId="0" applyFont="1" applyFill="1" applyBorder="1" applyAlignment="1" applyProtection="1">
      <alignment horizontal="center" vertical="center" wrapText="1"/>
      <protection locked="0"/>
    </xf>
    <xf numFmtId="0" fontId="15" fillId="6" borderId="112" xfId="0" applyFont="1" applyFill="1" applyBorder="1" applyAlignment="1" applyProtection="1">
      <alignment horizontal="center" vertical="center" wrapText="1"/>
      <protection locked="0"/>
    </xf>
    <xf numFmtId="0" fontId="27" fillId="10" borderId="103" xfId="0" applyFont="1" applyFill="1" applyBorder="1" applyAlignment="1" applyProtection="1">
      <alignment wrapText="1"/>
      <protection locked="0"/>
    </xf>
    <xf numFmtId="0" fontId="15" fillId="6" borderId="15" xfId="0" applyFont="1" applyFill="1" applyBorder="1" applyAlignment="1" applyProtection="1">
      <alignment horizontal="center" vertical="center" wrapText="1"/>
      <protection locked="0"/>
    </xf>
    <xf numFmtId="0" fontId="11" fillId="8" borderId="58" xfId="0" applyFont="1" applyFill="1" applyBorder="1" applyAlignment="1">
      <alignment horizontal="center" vertical="center" wrapText="1"/>
    </xf>
    <xf numFmtId="0" fontId="15" fillId="11" borderId="113" xfId="0" applyFont="1" applyFill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0" fontId="15" fillId="2" borderId="110" xfId="0" applyFont="1" applyFill="1" applyBorder="1" applyAlignment="1" applyProtection="1">
      <alignment horizontal="center" vertical="center" wrapText="1"/>
      <protection locked="0"/>
    </xf>
    <xf numFmtId="0" fontId="27" fillId="10" borderId="24" xfId="0" applyFont="1" applyFill="1" applyBorder="1" applyAlignment="1" applyProtection="1">
      <alignment horizontal="center" wrapText="1"/>
      <protection locked="0"/>
    </xf>
    <xf numFmtId="0" fontId="15" fillId="6" borderId="58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vertical="center" wrapText="1"/>
    </xf>
    <xf numFmtId="0" fontId="11" fillId="6" borderId="113" xfId="0" applyFont="1" applyFill="1" applyBorder="1" applyAlignment="1" applyProtection="1">
      <alignment horizontal="center" vertical="center" wrapText="1"/>
      <protection locked="0"/>
    </xf>
    <xf numFmtId="0" fontId="15" fillId="11" borderId="53" xfId="0" applyFont="1" applyFill="1" applyBorder="1" applyAlignment="1" applyProtection="1">
      <alignment horizontal="center" vertical="center" wrapText="1"/>
      <protection locked="0"/>
    </xf>
    <xf numFmtId="0" fontId="15" fillId="6" borderId="81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horizontal="center" wrapText="1"/>
      <protection locked="0"/>
    </xf>
    <xf numFmtId="0" fontId="15" fillId="6" borderId="42" xfId="0" applyFont="1" applyFill="1" applyBorder="1" applyAlignment="1" applyProtection="1">
      <alignment horizontal="center" vertical="center" wrapText="1"/>
      <protection locked="0"/>
    </xf>
    <xf numFmtId="0" fontId="15" fillId="2" borderId="45" xfId="0" applyFont="1" applyFill="1" applyBorder="1" applyAlignment="1" applyProtection="1">
      <alignment horizontal="center" vertical="center" wrapText="1"/>
      <protection locked="0"/>
    </xf>
    <xf numFmtId="0" fontId="12" fillId="6" borderId="25" xfId="0" applyFont="1" applyFill="1" applyBorder="1" applyAlignment="1" applyProtection="1">
      <alignment horizontal="center" vertical="center" wrapText="1"/>
      <protection locked="0"/>
    </xf>
    <xf numFmtId="0" fontId="11" fillId="8" borderId="114" xfId="0" applyFont="1" applyFill="1" applyBorder="1" applyAlignment="1">
      <alignment horizontal="center" vertical="center" wrapText="1"/>
    </xf>
    <xf numFmtId="0" fontId="15" fillId="11" borderId="59" xfId="0" applyFont="1" applyFill="1" applyBorder="1" applyAlignment="1" applyProtection="1">
      <alignment horizontal="center" vertical="center" wrapText="1"/>
      <protection locked="0"/>
    </xf>
    <xf numFmtId="0" fontId="27" fillId="10" borderId="50" xfId="0" applyFont="1" applyFill="1" applyBorder="1" applyAlignment="1" applyProtection="1">
      <alignment horizontal="center" vertical="center" wrapText="1"/>
      <protection locked="0"/>
    </xf>
    <xf numFmtId="0" fontId="15" fillId="6" borderId="50" xfId="0" applyFont="1" applyFill="1" applyBorder="1" applyAlignment="1" applyProtection="1">
      <alignment horizontal="center" vertical="center" wrapText="1"/>
      <protection locked="0"/>
    </xf>
    <xf numFmtId="0" fontId="27" fillId="10" borderId="27" xfId="0" applyFont="1" applyFill="1" applyBorder="1" applyAlignment="1" applyProtection="1">
      <alignment wrapText="1"/>
      <protection locked="0"/>
    </xf>
    <xf numFmtId="0" fontId="15" fillId="6" borderId="114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/>
    <xf numFmtId="0" fontId="11" fillId="8" borderId="69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 applyProtection="1">
      <alignment horizontal="left" vertical="top" wrapText="1"/>
      <protection locked="0"/>
    </xf>
    <xf numFmtId="0" fontId="1" fillId="0" borderId="45" xfId="0" applyFont="1" applyBorder="1" applyAlignment="1">
      <alignment horizontal="center" vertical="center"/>
    </xf>
    <xf numFmtId="0" fontId="11" fillId="8" borderId="52" xfId="0" applyFont="1" applyFill="1" applyBorder="1" applyAlignment="1">
      <alignment horizontal="center" vertical="center" wrapText="1"/>
    </xf>
    <xf numFmtId="0" fontId="15" fillId="11" borderId="46" xfId="0" applyFont="1" applyFill="1" applyBorder="1" applyAlignment="1" applyProtection="1">
      <alignment horizontal="center" vertical="center" wrapText="1"/>
      <protection locked="0"/>
    </xf>
    <xf numFmtId="0" fontId="15" fillId="6" borderId="54" xfId="0" applyFont="1" applyFill="1" applyBorder="1" applyAlignment="1" applyProtection="1">
      <alignment horizontal="center" vertical="center" wrapText="1"/>
      <protection locked="0"/>
    </xf>
    <xf numFmtId="0" fontId="11" fillId="6" borderId="52" xfId="0" applyFont="1" applyFill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>
      <alignment vertical="center"/>
    </xf>
    <xf numFmtId="0" fontId="15" fillId="6" borderId="28" xfId="0" applyFont="1" applyFill="1" applyBorder="1" applyAlignment="1" applyProtection="1">
      <alignment horizontal="center" vertical="center" wrapText="1"/>
      <protection locked="0"/>
    </xf>
    <xf numFmtId="0" fontId="15" fillId="11" borderId="105" xfId="0" applyFont="1" applyFill="1" applyBorder="1" applyAlignment="1" applyProtection="1">
      <alignment horizontal="center" vertical="center" wrapText="1"/>
      <protection locked="0"/>
    </xf>
    <xf numFmtId="0" fontId="15" fillId="6" borderId="33" xfId="0" applyFont="1" applyFill="1" applyBorder="1" applyAlignment="1" applyProtection="1">
      <alignment horizontal="center" vertical="center" wrapText="1"/>
      <protection locked="0"/>
    </xf>
    <xf numFmtId="0" fontId="15" fillId="6" borderId="71" xfId="0" applyFont="1" applyFill="1" applyBorder="1" applyAlignment="1" applyProtection="1">
      <alignment horizontal="center" vertical="center" wrapText="1"/>
      <protection locked="0"/>
    </xf>
    <xf numFmtId="0" fontId="15" fillId="6" borderId="19" xfId="0" applyFont="1" applyFill="1" applyBorder="1" applyAlignment="1" applyProtection="1">
      <alignment horizontal="center" vertical="center" wrapText="1"/>
      <protection locked="0"/>
    </xf>
    <xf numFmtId="0" fontId="27" fillId="10" borderId="19" xfId="0" applyFont="1" applyFill="1" applyBorder="1" applyAlignment="1" applyProtection="1">
      <alignment horizontal="center" wrapText="1"/>
      <protection locked="0"/>
    </xf>
    <xf numFmtId="0" fontId="27" fillId="10" borderId="54" xfId="0" applyFont="1" applyFill="1" applyBorder="1" applyAlignment="1" applyProtection="1">
      <alignment wrapText="1"/>
      <protection locked="0"/>
    </xf>
    <xf numFmtId="0" fontId="27" fillId="10" borderId="27" xfId="0" applyFont="1" applyFill="1" applyBorder="1" applyAlignment="1" applyProtection="1">
      <alignment horizontal="center" vertical="center" wrapText="1"/>
      <protection locked="0"/>
    </xf>
    <xf numFmtId="164" fontId="11" fillId="8" borderId="114" xfId="0" applyNumberFormat="1" applyFont="1" applyFill="1" applyBorder="1" applyAlignment="1">
      <alignment horizontal="center" vertical="center" wrapText="1"/>
    </xf>
    <xf numFmtId="164" fontId="15" fillId="11" borderId="45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77" xfId="0" applyNumberFormat="1" applyFont="1" applyFill="1" applyBorder="1" applyAlignment="1">
      <alignment horizontal="center" vertical="center" wrapText="1"/>
    </xf>
    <xf numFmtId="164" fontId="15" fillId="11" borderId="59" xfId="0" applyNumberFormat="1" applyFont="1" applyFill="1" applyBorder="1" applyAlignment="1" applyProtection="1">
      <alignment horizontal="center" vertical="center" wrapText="1"/>
      <protection locked="0"/>
    </xf>
    <xf numFmtId="164" fontId="15" fillId="6" borderId="50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114" xfId="0" applyNumberFormat="1" applyFont="1" applyFill="1" applyBorder="1" applyAlignment="1" applyProtection="1">
      <alignment horizontal="center" vertical="center" wrapText="1"/>
      <protection locked="0"/>
    </xf>
    <xf numFmtId="164" fontId="11" fillId="8" borderId="69" xfId="0" applyNumberFormat="1" applyFont="1" applyFill="1" applyBorder="1" applyAlignment="1">
      <alignment horizontal="center" vertical="center" wrapText="1"/>
    </xf>
    <xf numFmtId="164" fontId="15" fillId="2" borderId="96" xfId="0" applyNumberFormat="1" applyFont="1" applyFill="1" applyBorder="1" applyAlignment="1">
      <alignment horizontal="center" vertical="center" wrapText="1"/>
    </xf>
    <xf numFmtId="164" fontId="15" fillId="2" borderId="45" xfId="0" applyNumberFormat="1" applyFont="1" applyFill="1" applyBorder="1" applyAlignment="1">
      <alignment horizontal="center" vertical="center" wrapText="1"/>
    </xf>
    <xf numFmtId="164" fontId="11" fillId="6" borderId="59" xfId="0" applyNumberFormat="1" applyFont="1" applyFill="1" applyBorder="1" applyAlignment="1" applyProtection="1">
      <alignment horizontal="center" vertical="center" wrapText="1"/>
      <protection locked="0"/>
    </xf>
    <xf numFmtId="164" fontId="15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7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 applyProtection="1">
      <alignment wrapText="1"/>
      <protection locked="0"/>
    </xf>
    <xf numFmtId="0" fontId="11" fillId="6" borderId="114" xfId="0" applyFont="1" applyFill="1" applyBorder="1" applyAlignment="1" applyProtection="1">
      <alignment horizontal="center" vertical="center" wrapText="1"/>
      <protection locked="0"/>
    </xf>
    <xf numFmtId="164" fontId="15" fillId="2" borderId="45" xfId="0" applyNumberFormat="1" applyFont="1" applyFill="1" applyBorder="1" applyAlignment="1" applyProtection="1">
      <alignment vertical="center" wrapText="1"/>
      <protection locked="0"/>
    </xf>
    <xf numFmtId="0" fontId="15" fillId="6" borderId="52" xfId="0" applyFont="1" applyFill="1" applyBorder="1" applyAlignment="1" applyProtection="1">
      <alignment horizontal="center" vertical="center" wrapText="1"/>
      <protection locked="0"/>
    </xf>
    <xf numFmtId="0" fontId="11" fillId="8" borderId="78" xfId="0" applyFont="1" applyFill="1" applyBorder="1" applyAlignment="1">
      <alignment horizontal="center" vertical="center" wrapText="1"/>
    </xf>
    <xf numFmtId="0" fontId="11" fillId="8" borderId="116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0" fillId="8" borderId="52" xfId="0" applyFill="1" applyBorder="1" applyAlignment="1">
      <alignment horizontal="center" wrapText="1"/>
    </xf>
    <xf numFmtId="0" fontId="1" fillId="2" borderId="110" xfId="0" applyFont="1" applyFill="1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0" fontId="1" fillId="11" borderId="46" xfId="0" applyFont="1" applyFill="1" applyBorder="1" applyAlignment="1" applyProtection="1">
      <alignment horizontal="center" wrapText="1"/>
      <protection locked="0"/>
    </xf>
    <xf numFmtId="0" fontId="1" fillId="6" borderId="54" xfId="0" applyFont="1" applyFill="1" applyBorder="1" applyAlignment="1" applyProtection="1">
      <alignment horizontal="center" wrapText="1"/>
      <protection locked="0"/>
    </xf>
    <xf numFmtId="0" fontId="0" fillId="8" borderId="28" xfId="0" applyFill="1" applyBorder="1" applyAlignment="1">
      <alignment horizontal="center" wrapText="1"/>
    </xf>
    <xf numFmtId="0" fontId="1" fillId="2" borderId="46" xfId="0" applyFont="1" applyFill="1" applyBorder="1" applyAlignment="1">
      <alignment horizontal="center" wrapText="1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21" fillId="10" borderId="29" xfId="0" applyFont="1" applyFill="1" applyBorder="1" applyAlignment="1" applyProtection="1">
      <alignment wrapText="1"/>
      <protection locked="0"/>
    </xf>
    <xf numFmtId="0" fontId="11" fillId="6" borderId="117" xfId="0" applyFont="1" applyFill="1" applyBorder="1" applyAlignment="1" applyProtection="1">
      <alignment horizontal="center" vertical="center" wrapText="1"/>
      <protection locked="0"/>
    </xf>
    <xf numFmtId="0" fontId="0" fillId="8" borderId="70" xfId="0" applyFill="1" applyBorder="1" applyAlignment="1">
      <alignment horizontal="center" vertical="center" wrapText="1"/>
    </xf>
    <xf numFmtId="0" fontId="0" fillId="2" borderId="96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6" borderId="109" xfId="0" applyFill="1" applyBorder="1" applyAlignment="1" applyProtection="1">
      <alignment horizontal="center" wrapText="1"/>
      <protection locked="0"/>
    </xf>
    <xf numFmtId="0" fontId="0" fillId="8" borderId="102" xfId="0" applyFill="1" applyBorder="1" applyAlignment="1">
      <alignment horizontal="center" wrapText="1"/>
    </xf>
    <xf numFmtId="0" fontId="0" fillId="8" borderId="76" xfId="0" applyFill="1" applyBorder="1" applyAlignment="1">
      <alignment horizontal="center" wrapText="1"/>
    </xf>
    <xf numFmtId="0" fontId="24" fillId="11" borderId="118" xfId="0" applyFont="1" applyFill="1" applyBorder="1" applyAlignment="1" applyProtection="1">
      <alignment horizontal="center"/>
      <protection locked="0"/>
    </xf>
    <xf numFmtId="164" fontId="11" fillId="9" borderId="59" xfId="0" applyNumberFormat="1" applyFont="1" applyFill="1" applyBorder="1" applyAlignment="1">
      <alignment horizontal="center" vertical="center" wrapText="1"/>
    </xf>
    <xf numFmtId="0" fontId="0" fillId="6" borderId="119" xfId="0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8" borderId="72" xfId="0" applyFill="1" applyBorder="1" applyAlignment="1">
      <alignment horizontal="center" wrapText="1"/>
    </xf>
    <xf numFmtId="0" fontId="0" fillId="2" borderId="96" xfId="0" applyFill="1" applyBorder="1" applyAlignment="1">
      <alignment horizontal="center" wrapText="1"/>
    </xf>
    <xf numFmtId="0" fontId="0" fillId="6" borderId="118" xfId="0" applyFill="1" applyBorder="1" applyAlignment="1" applyProtection="1">
      <alignment horizontal="center"/>
      <protection locked="0"/>
    </xf>
    <xf numFmtId="0" fontId="0" fillId="6" borderId="119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71" xfId="0" applyFill="1" applyBorder="1" applyAlignment="1">
      <alignment horizontal="center" wrapText="1"/>
    </xf>
    <xf numFmtId="0" fontId="24" fillId="11" borderId="105" xfId="0" applyFont="1" applyFill="1" applyBorder="1" applyAlignment="1" applyProtection="1">
      <alignment horizontal="center"/>
      <protection locked="0"/>
    </xf>
    <xf numFmtId="0" fontId="11" fillId="9" borderId="105" xfId="0" applyFont="1" applyFill="1" applyBorder="1" applyAlignment="1">
      <alignment horizontal="center" vertical="center" wrapText="1"/>
    </xf>
    <xf numFmtId="0" fontId="0" fillId="6" borderId="50" xfId="0" applyFill="1" applyBorder="1" applyAlignment="1" applyProtection="1">
      <alignment horizontal="center"/>
      <protection locked="0"/>
    </xf>
    <xf numFmtId="0" fontId="0" fillId="6" borderId="106" xfId="0" applyFill="1" applyBorder="1" applyAlignment="1" applyProtection="1">
      <alignment horizontal="center"/>
      <protection locked="0"/>
    </xf>
    <xf numFmtId="0" fontId="0" fillId="8" borderId="69" xfId="0" applyFill="1" applyBorder="1" applyAlignment="1">
      <alignment horizontal="center" wrapText="1"/>
    </xf>
    <xf numFmtId="0" fontId="0" fillId="6" borderId="105" xfId="0" applyFill="1" applyBorder="1" applyAlignment="1" applyProtection="1">
      <alignment horizontal="center"/>
      <protection locked="0"/>
    </xf>
    <xf numFmtId="0" fontId="0" fillId="6" borderId="120" xfId="0" applyFill="1" applyBorder="1" applyAlignment="1" applyProtection="1">
      <alignment horizontal="center" vertical="center"/>
      <protection locked="0"/>
    </xf>
    <xf numFmtId="0" fontId="0" fillId="6" borderId="121" xfId="0" applyFill="1" applyBorder="1" applyAlignment="1" applyProtection="1">
      <alignment horizontal="center" vertical="center"/>
      <protection locked="0"/>
    </xf>
    <xf numFmtId="0" fontId="11" fillId="8" borderId="122" xfId="0" applyFont="1" applyFill="1" applyBorder="1" applyAlignment="1">
      <alignment horizontal="center" vertical="center" wrapText="1"/>
    </xf>
    <xf numFmtId="0" fontId="12" fillId="11" borderId="123" xfId="0" applyFont="1" applyFill="1" applyBorder="1" applyAlignment="1" applyProtection="1">
      <alignment horizontal="center" vertical="center" wrapText="1"/>
      <protection locked="0"/>
    </xf>
    <xf numFmtId="0" fontId="11" fillId="6" borderId="124" xfId="0" applyFont="1" applyFill="1" applyBorder="1" applyAlignment="1" applyProtection="1">
      <alignment horizontal="center" vertical="center" wrapText="1"/>
      <protection locked="0"/>
    </xf>
    <xf numFmtId="0" fontId="27" fillId="10" borderId="4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11" fillId="6" borderId="123" xfId="0" applyFont="1" applyFill="1" applyBorder="1" applyAlignment="1" applyProtection="1">
      <alignment horizontal="center" vertical="center" wrapText="1"/>
      <protection locked="0"/>
    </xf>
    <xf numFmtId="0" fontId="15" fillId="6" borderId="86" xfId="0" applyFont="1" applyFill="1" applyBorder="1" applyAlignment="1" applyProtection="1">
      <alignment horizontal="center" vertical="center" wrapText="1"/>
      <protection locked="0"/>
    </xf>
    <xf numFmtId="0" fontId="11" fillId="6" borderId="122" xfId="0" applyFont="1" applyFill="1" applyBorder="1" applyAlignment="1" applyProtection="1">
      <alignment horizontal="center" vertical="center" wrapText="1"/>
      <protection locked="0"/>
    </xf>
    <xf numFmtId="0" fontId="0" fillId="8" borderId="125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24" fillId="11" borderId="53" xfId="0" applyFont="1" applyFill="1" applyBorder="1" applyAlignment="1" applyProtection="1">
      <alignment horizontal="center"/>
      <protection locked="0"/>
    </xf>
    <xf numFmtId="0" fontId="0" fillId="6" borderId="81" xfId="0" applyFill="1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8" borderId="23" xfId="0" applyFill="1" applyBorder="1" applyAlignment="1">
      <alignment horizontal="center" vertical="center"/>
    </xf>
    <xf numFmtId="0" fontId="0" fillId="2" borderId="109" xfId="0" applyFill="1" applyBorder="1" applyAlignment="1">
      <alignment horizontal="center" vertical="center"/>
    </xf>
    <xf numFmtId="0" fontId="0" fillId="6" borderId="29" xfId="0" applyFill="1" applyBorder="1" applyAlignment="1" applyProtection="1">
      <alignment horizontal="center"/>
      <protection locked="0"/>
    </xf>
    <xf numFmtId="0" fontId="0" fillId="0" borderId="126" xfId="0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0" fontId="0" fillId="8" borderId="75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77" xfId="0" applyBorder="1" applyAlignment="1" applyProtection="1">
      <alignment horizontal="center" wrapText="1"/>
      <protection locked="0"/>
    </xf>
    <xf numFmtId="0" fontId="0" fillId="0" borderId="110" xfId="0" applyBorder="1" applyProtection="1">
      <protection locked="0"/>
    </xf>
    <xf numFmtId="0" fontId="0" fillId="8" borderId="125" xfId="0" applyFill="1" applyBorder="1" applyAlignment="1">
      <alignment horizontal="center" vertical="center"/>
    </xf>
    <xf numFmtId="0" fontId="0" fillId="8" borderId="76" xfId="0" applyFill="1" applyBorder="1" applyAlignment="1">
      <alignment horizontal="center"/>
    </xf>
    <xf numFmtId="0" fontId="1" fillId="11" borderId="45" xfId="0" applyFont="1" applyFill="1" applyBorder="1" applyAlignment="1" applyProtection="1">
      <alignment horizontal="center" vertical="center"/>
      <protection locked="0"/>
    </xf>
    <xf numFmtId="0" fontId="1" fillId="11" borderId="77" xfId="0" applyFont="1" applyFill="1" applyBorder="1" applyAlignment="1" applyProtection="1">
      <alignment horizontal="center" vertical="center"/>
      <protection locked="0"/>
    </xf>
    <xf numFmtId="0" fontId="29" fillId="0" borderId="45" xfId="0" applyFont="1" applyBorder="1" applyAlignment="1">
      <alignment horizontal="center" vertical="center"/>
    </xf>
    <xf numFmtId="0" fontId="0" fillId="2" borderId="118" xfId="0" applyFill="1" applyBorder="1" applyAlignment="1">
      <alignment horizontal="center" vertical="center"/>
    </xf>
    <xf numFmtId="0" fontId="0" fillId="6" borderId="32" xfId="0" applyFill="1" applyBorder="1" applyAlignment="1" applyProtection="1">
      <alignment horizontal="center" wrapText="1"/>
      <protection locked="0"/>
    </xf>
    <xf numFmtId="0" fontId="30" fillId="10" borderId="32" xfId="0" applyFont="1" applyFill="1" applyBorder="1" applyProtection="1">
      <protection locked="0"/>
    </xf>
    <xf numFmtId="0" fontId="0" fillId="0" borderId="96" xfId="0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24" fillId="11" borderId="111" xfId="0" applyFont="1" applyFill="1" applyBorder="1" applyAlignment="1" applyProtection="1">
      <alignment horizontal="center"/>
      <protection locked="0"/>
    </xf>
    <xf numFmtId="0" fontId="0" fillId="6" borderId="36" xfId="0" applyFill="1" applyBorder="1" applyAlignment="1" applyProtection="1">
      <alignment horizontal="center" wrapText="1"/>
      <protection locked="0"/>
    </xf>
    <xf numFmtId="0" fontId="0" fillId="6" borderId="119" xfId="0" applyFill="1" applyBorder="1" applyAlignment="1" applyProtection="1">
      <alignment horizontal="center" wrapText="1"/>
      <protection locked="0"/>
    </xf>
    <xf numFmtId="0" fontId="0" fillId="2" borderId="45" xfId="0" applyFill="1" applyBorder="1" applyAlignment="1" applyProtection="1">
      <alignment horizontal="center" wrapText="1"/>
      <protection locked="0"/>
    </xf>
    <xf numFmtId="0" fontId="0" fillId="6" borderId="119" xfId="0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96" xfId="0" applyBorder="1" applyAlignment="1" applyProtection="1">
      <alignment horizontal="left" wrapText="1"/>
      <protection locked="0"/>
    </xf>
    <xf numFmtId="0" fontId="0" fillId="2" borderId="45" xfId="0" applyFill="1" applyBorder="1" applyAlignment="1" applyProtection="1">
      <alignment horizontal="left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127" xfId="0" applyBorder="1" applyAlignment="1" applyProtection="1">
      <alignment wrapText="1"/>
      <protection locked="0"/>
    </xf>
    <xf numFmtId="0" fontId="0" fillId="0" borderId="43" xfId="0" applyBorder="1" applyAlignment="1" applyProtection="1">
      <alignment vertical="center" wrapText="1" readingOrder="1"/>
      <protection locked="0"/>
    </xf>
    <xf numFmtId="0" fontId="24" fillId="11" borderId="118" xfId="0" applyFont="1" applyFill="1" applyBorder="1" applyAlignment="1" applyProtection="1">
      <alignment horizontal="center" wrapText="1"/>
      <protection locked="0"/>
    </xf>
    <xf numFmtId="0" fontId="30" fillId="10" borderId="32" xfId="0" applyFont="1" applyFill="1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6" borderId="32" xfId="0" applyFill="1" applyBorder="1" applyAlignment="1" applyProtection="1">
      <alignment horizontal="center" vertical="center" wrapText="1"/>
      <protection locked="0"/>
    </xf>
    <xf numFmtId="0" fontId="0" fillId="0" borderId="96" xfId="0" applyBorder="1" applyAlignment="1">
      <alignment wrapText="1"/>
    </xf>
    <xf numFmtId="0" fontId="0" fillId="2" borderId="45" xfId="0" applyFill="1" applyBorder="1" applyAlignment="1">
      <alignment wrapText="1"/>
    </xf>
    <xf numFmtId="0" fontId="0" fillId="2" borderId="77" xfId="0" applyFill="1" applyBorder="1" applyAlignment="1">
      <alignment horizontal="center" vertical="center"/>
    </xf>
    <xf numFmtId="0" fontId="0" fillId="6" borderId="40" xfId="0" applyFill="1" applyBorder="1" applyAlignment="1" applyProtection="1">
      <alignment horizontal="center" wrapText="1"/>
      <protection locked="0"/>
    </xf>
    <xf numFmtId="0" fontId="0" fillId="8" borderId="27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6" borderId="50" xfId="0" applyFill="1" applyBorder="1" applyAlignment="1" applyProtection="1">
      <alignment horizontal="center" wrapText="1"/>
      <protection locked="0"/>
    </xf>
    <xf numFmtId="0" fontId="0" fillId="6" borderId="27" xfId="0" applyFill="1" applyBorder="1" applyAlignment="1" applyProtection="1">
      <alignment horizontal="center" wrapText="1"/>
      <protection locked="0"/>
    </xf>
    <xf numFmtId="0" fontId="0" fillId="8" borderId="114" xfId="0" applyFill="1" applyBorder="1" applyAlignment="1">
      <alignment horizontal="center"/>
    </xf>
    <xf numFmtId="0" fontId="24" fillId="11" borderId="120" xfId="0" applyFont="1" applyFill="1" applyBorder="1" applyAlignment="1" applyProtection="1">
      <alignment horizontal="center" wrapText="1"/>
      <protection locked="0"/>
    </xf>
    <xf numFmtId="0" fontId="30" fillId="14" borderId="83" xfId="0" applyFont="1" applyFill="1" applyBorder="1" applyProtection="1">
      <protection locked="0"/>
    </xf>
    <xf numFmtId="0" fontId="0" fillId="0" borderId="96" xfId="0" applyBorder="1" applyProtection="1">
      <protection locked="0"/>
    </xf>
    <xf numFmtId="0" fontId="0" fillId="8" borderId="45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30" fillId="14" borderId="81" xfId="0" applyFont="1" applyFill="1" applyBorder="1" applyAlignment="1" applyProtection="1">
      <alignment wrapText="1"/>
      <protection locked="0"/>
    </xf>
    <xf numFmtId="0" fontId="0" fillId="8" borderId="78" xfId="0" applyFill="1" applyBorder="1" applyAlignment="1">
      <alignment horizontal="center"/>
    </xf>
    <xf numFmtId="0" fontId="32" fillId="14" borderId="81" xfId="0" applyFont="1" applyFill="1" applyBorder="1" applyAlignment="1" applyProtection="1">
      <alignment horizontal="center" wrapText="1"/>
      <protection locked="0"/>
    </xf>
    <xf numFmtId="0" fontId="16" fillId="8" borderId="96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21" fillId="10" borderId="79" xfId="0" applyFont="1" applyFill="1" applyBorder="1" applyAlignment="1" applyProtection="1">
      <alignment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2" borderId="45" xfId="0" applyFill="1" applyBorder="1"/>
    <xf numFmtId="0" fontId="0" fillId="0" borderId="77" xfId="0" applyBorder="1"/>
    <xf numFmtId="0" fontId="15" fillId="9" borderId="45" xfId="0" applyFont="1" applyFill="1" applyBorder="1" applyAlignment="1">
      <alignment horizontal="center" vertical="center" wrapText="1"/>
    </xf>
    <xf numFmtId="0" fontId="11" fillId="6" borderId="77" xfId="0" applyFont="1" applyFill="1" applyBorder="1" applyAlignment="1" applyProtection="1">
      <alignment horizontal="center" vertical="center" wrapText="1"/>
      <protection locked="0"/>
    </xf>
    <xf numFmtId="0" fontId="33" fillId="10" borderId="45" xfId="0" applyFont="1" applyFill="1" applyBorder="1" applyAlignment="1" applyProtection="1">
      <alignment wrapText="1"/>
      <protection locked="0"/>
    </xf>
    <xf numFmtId="0" fontId="1" fillId="0" borderId="45" xfId="0" applyFont="1" applyBorder="1" applyAlignment="1">
      <alignment horizontal="center"/>
    </xf>
    <xf numFmtId="0" fontId="1" fillId="0" borderId="77" xfId="0" applyFon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0" borderId="45" xfId="0" applyFont="1" applyBorder="1" applyAlignment="1">
      <alignment horizontal="center" wrapText="1"/>
    </xf>
    <xf numFmtId="0" fontId="22" fillId="0" borderId="45" xfId="1" applyBorder="1" applyAlignment="1">
      <alignment horizontal="left" vertical="center" wrapText="1" indent="1"/>
    </xf>
    <xf numFmtId="0" fontId="2" fillId="2" borderId="0" xfId="0" applyFont="1" applyFill="1" applyAlignment="1">
      <alignment horizontal="center"/>
    </xf>
    <xf numFmtId="0" fontId="2" fillId="9" borderId="77" xfId="0" applyFont="1" applyFill="1" applyBorder="1" applyAlignment="1">
      <alignment horizontal="center"/>
    </xf>
    <xf numFmtId="0" fontId="25" fillId="2" borderId="45" xfId="0" applyFont="1" applyFill="1" applyBorder="1" applyAlignment="1">
      <alignment horizontal="center"/>
    </xf>
    <xf numFmtId="0" fontId="14" fillId="6" borderId="77" xfId="0" applyFont="1" applyFill="1" applyBorder="1" applyAlignment="1" applyProtection="1">
      <alignment horizontal="center" vertical="center" wrapText="1"/>
      <protection locked="0"/>
    </xf>
    <xf numFmtId="0" fontId="8" fillId="7" borderId="77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27" fillId="10" borderId="11" xfId="0" applyFont="1" applyFill="1" applyBorder="1" applyAlignment="1" applyProtection="1">
      <alignment horizontal="center" vertical="center" wrapText="1"/>
      <protection locked="0"/>
    </xf>
    <xf numFmtId="0" fontId="21" fillId="10" borderId="11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4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 applyProtection="1">
      <alignment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1" fillId="6" borderId="71" xfId="0" applyFont="1" applyFill="1" applyBorder="1" applyAlignment="1" applyProtection="1">
      <alignment horizontal="center" vertical="center" wrapText="1"/>
      <protection locked="0"/>
    </xf>
    <xf numFmtId="0" fontId="11" fillId="8" borderId="105" xfId="0" applyFont="1" applyFill="1" applyBorder="1" applyAlignment="1">
      <alignment horizontal="center" vertical="center" wrapText="1"/>
    </xf>
    <xf numFmtId="0" fontId="11" fillId="2" borderId="105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 applyProtection="1">
      <alignment horizontal="center" vertical="center" wrapText="1"/>
      <protection locked="0"/>
    </xf>
    <xf numFmtId="0" fontId="11" fillId="8" borderId="109" xfId="0" applyFont="1" applyFill="1" applyBorder="1" applyAlignment="1">
      <alignment horizontal="center" vertical="center" wrapText="1"/>
    </xf>
    <xf numFmtId="0" fontId="15" fillId="2" borderId="109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 applyProtection="1">
      <alignment horizontal="center" wrapText="1"/>
      <protection locked="0"/>
    </xf>
    <xf numFmtId="0" fontId="15" fillId="8" borderId="68" xfId="0" applyFont="1" applyFill="1" applyBorder="1" applyAlignment="1">
      <alignment horizontal="center" vertical="center" wrapText="1"/>
    </xf>
    <xf numFmtId="0" fontId="15" fillId="2" borderId="113" xfId="0" applyFont="1" applyFill="1" applyBorder="1" applyAlignment="1">
      <alignment horizontal="center" vertical="center" wrapText="1"/>
    </xf>
    <xf numFmtId="0" fontId="27" fillId="10" borderId="15" xfId="0" applyFont="1" applyFill="1" applyBorder="1" applyAlignment="1" applyProtection="1">
      <alignment horizontal="center" wrapText="1"/>
      <protection locked="0"/>
    </xf>
    <xf numFmtId="0" fontId="15" fillId="2" borderId="25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horizontal="center" vertical="center" wrapText="1"/>
      <protection locked="0"/>
    </xf>
    <xf numFmtId="0" fontId="21" fillId="10" borderId="24" xfId="0" applyFont="1" applyFill="1" applyBorder="1" applyAlignment="1" applyProtection="1">
      <alignment wrapText="1"/>
      <protection locked="0"/>
    </xf>
    <xf numFmtId="0" fontId="11" fillId="6" borderId="42" xfId="0" applyFont="1" applyFill="1" applyBorder="1" applyAlignment="1" applyProtection="1">
      <alignment horizontal="center" vertical="center" wrapText="1"/>
      <protection locked="0"/>
    </xf>
    <xf numFmtId="0" fontId="27" fillId="10" borderId="45" xfId="0" applyFont="1" applyFill="1" applyBorder="1" applyAlignment="1" applyProtection="1">
      <alignment horizontal="center" wrapText="1"/>
      <protection locked="0"/>
    </xf>
    <xf numFmtId="0" fontId="15" fillId="6" borderId="0" xfId="0" applyFont="1" applyFill="1" applyAlignment="1" applyProtection="1">
      <alignment horizontal="center" vertical="center" wrapText="1"/>
      <protection locked="0"/>
    </xf>
    <xf numFmtId="0" fontId="34" fillId="15" borderId="45" xfId="0" applyFont="1" applyFill="1" applyBorder="1" applyAlignment="1">
      <alignment vertical="top" wrapText="1" indent="1"/>
    </xf>
    <xf numFmtId="0" fontId="11" fillId="2" borderId="59" xfId="0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horizontal="center" wrapText="1"/>
      <protection locked="0"/>
    </xf>
    <xf numFmtId="0" fontId="35" fillId="15" borderId="0" xfId="0" applyFont="1" applyFill="1" applyAlignment="1">
      <alignment vertical="top" wrapText="1" indent="1"/>
    </xf>
    <xf numFmtId="0" fontId="11" fillId="2" borderId="46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 applyProtection="1">
      <alignment horizontal="center" wrapText="1"/>
      <protection locked="0"/>
    </xf>
    <xf numFmtId="0" fontId="27" fillId="10" borderId="19" xfId="0" applyFont="1" applyFill="1" applyBorder="1" applyAlignment="1" applyProtection="1">
      <alignment wrapText="1"/>
      <protection locked="0"/>
    </xf>
    <xf numFmtId="0" fontId="11" fillId="2" borderId="62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27" fillId="10" borderId="45" xfId="0" applyFont="1" applyFill="1" applyBorder="1" applyAlignment="1" applyProtection="1">
      <alignment wrapText="1"/>
      <protection locked="0"/>
    </xf>
    <xf numFmtId="0" fontId="15" fillId="6" borderId="56" xfId="0" applyFont="1" applyFill="1" applyBorder="1" applyAlignment="1" applyProtection="1">
      <alignment horizontal="center" vertical="center" wrapText="1"/>
      <protection locked="0"/>
    </xf>
    <xf numFmtId="0" fontId="27" fillId="10" borderId="28" xfId="0" applyFont="1" applyFill="1" applyBorder="1" applyAlignment="1" applyProtection="1">
      <alignment horizontal="center" wrapText="1"/>
      <protection locked="0"/>
    </xf>
    <xf numFmtId="0" fontId="15" fillId="2" borderId="70" xfId="0" applyFont="1" applyFill="1" applyBorder="1" applyAlignment="1">
      <alignment horizontal="center" vertical="center" wrapText="1"/>
    </xf>
    <xf numFmtId="0" fontId="36" fillId="0" borderId="45" xfId="0" applyFont="1" applyBorder="1" applyAlignment="1">
      <alignment vertical="center" wrapText="1"/>
    </xf>
    <xf numFmtId="164" fontId="11" fillId="2" borderId="45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62" xfId="0" applyNumberFormat="1" applyFont="1" applyFill="1" applyBorder="1" applyAlignment="1">
      <alignment horizontal="center" vertical="center" wrapText="1"/>
    </xf>
    <xf numFmtId="164" fontId="15" fillId="2" borderId="59" xfId="0" applyNumberFormat="1" applyFont="1" applyFill="1" applyBorder="1" applyAlignment="1">
      <alignment horizontal="center" vertical="center" wrapText="1"/>
    </xf>
    <xf numFmtId="0" fontId="27" fillId="10" borderId="25" xfId="0" applyFont="1" applyFill="1" applyBorder="1" applyAlignment="1" applyProtection="1">
      <alignment wrapText="1"/>
      <protection locked="0"/>
    </xf>
    <xf numFmtId="164" fontId="11" fillId="8" borderId="45" xfId="0" applyNumberFormat="1" applyFont="1" applyFill="1" applyBorder="1" applyAlignment="1">
      <alignment horizontal="center" vertical="center" wrapText="1"/>
    </xf>
    <xf numFmtId="0" fontId="21" fillId="10" borderId="114" xfId="0" applyFont="1" applyFill="1" applyBorder="1" applyAlignment="1" applyProtection="1">
      <alignment horizontal="center" vertical="center" wrapText="1"/>
      <protection locked="0"/>
    </xf>
    <xf numFmtId="0" fontId="21" fillId="10" borderId="59" xfId="0" applyFont="1" applyFill="1" applyBorder="1" applyAlignment="1" applyProtection="1">
      <alignment wrapText="1"/>
      <protection locked="0"/>
    </xf>
    <xf numFmtId="0" fontId="11" fillId="2" borderId="110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 applyProtection="1">
      <alignment horizontal="center" vertical="center" wrapText="1"/>
      <protection locked="0"/>
    </xf>
    <xf numFmtId="0" fontId="37" fillId="0" borderId="45" xfId="0" applyFont="1" applyBorder="1" applyAlignment="1">
      <alignment horizontal="center" vertical="center"/>
    </xf>
    <xf numFmtId="0" fontId="11" fillId="8" borderId="46" xfId="0" applyFont="1" applyFill="1" applyBorder="1" applyAlignment="1">
      <alignment horizontal="center" vertical="center" wrapText="1"/>
    </xf>
    <xf numFmtId="0" fontId="21" fillId="10" borderId="28" xfId="0" applyFont="1" applyFill="1" applyBorder="1" applyAlignment="1" applyProtection="1">
      <alignment horizontal="center" vertical="center" wrapText="1"/>
      <protection locked="0"/>
    </xf>
    <xf numFmtId="0" fontId="15" fillId="2" borderId="46" xfId="0" applyFont="1" applyFill="1" applyBorder="1" applyAlignment="1">
      <alignment horizontal="center" vertical="center" wrapText="1"/>
    </xf>
    <xf numFmtId="0" fontId="12" fillId="6" borderId="117" xfId="0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horizontal="center" vertical="center" wrapText="1"/>
      <protection locked="0"/>
    </xf>
    <xf numFmtId="0" fontId="0" fillId="8" borderId="46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30" fillId="10" borderId="54" xfId="0" applyFont="1" applyFill="1" applyBorder="1" applyAlignment="1" applyProtection="1">
      <alignment horizontal="center" wrapText="1"/>
      <protection locked="0"/>
    </xf>
    <xf numFmtId="0" fontId="0" fillId="6" borderId="20" xfId="0" applyFill="1" applyBorder="1" applyAlignment="1" applyProtection="1">
      <alignment horizontal="center" vertical="center" wrapText="1"/>
      <protection locked="0"/>
    </xf>
    <xf numFmtId="0" fontId="0" fillId="6" borderId="46" xfId="0" applyFill="1" applyBorder="1" applyAlignment="1" applyProtection="1">
      <alignment horizontal="center" vertical="center" wrapText="1"/>
      <protection locked="0"/>
    </xf>
    <xf numFmtId="0" fontId="30" fillId="10" borderId="54" xfId="0" applyFont="1" applyFill="1" applyBorder="1" applyAlignment="1" applyProtection="1">
      <alignment horizontal="center" vertical="center" wrapText="1"/>
      <protection locked="0"/>
    </xf>
    <xf numFmtId="0" fontId="1" fillId="9" borderId="118" xfId="0" applyFont="1" applyFill="1" applyBorder="1" applyAlignment="1">
      <alignment horizontal="center" wrapText="1"/>
    </xf>
    <xf numFmtId="0" fontId="12" fillId="6" borderId="119" xfId="0" applyFont="1" applyFill="1" applyBorder="1" applyAlignment="1" applyProtection="1">
      <alignment horizontal="center" vertical="center" wrapText="1"/>
      <protection locked="0"/>
    </xf>
    <xf numFmtId="0" fontId="0" fillId="8" borderId="118" xfId="0" applyFill="1" applyBorder="1" applyAlignment="1">
      <alignment horizontal="center" wrapText="1"/>
    </xf>
    <xf numFmtId="0" fontId="0" fillId="2" borderId="118" xfId="0" applyFill="1" applyBorder="1" applyAlignment="1">
      <alignment horizontal="center" wrapText="1"/>
    </xf>
    <xf numFmtId="0" fontId="0" fillId="8" borderId="45" xfId="0" applyFill="1" applyBorder="1" applyAlignment="1">
      <alignment horizontal="center" wrapText="1"/>
    </xf>
    <xf numFmtId="0" fontId="12" fillId="6" borderId="118" xfId="0" applyFont="1" applyFill="1" applyBorder="1" applyAlignment="1" applyProtection="1">
      <alignment horizontal="center" vertical="center" wrapText="1"/>
      <protection locked="0"/>
    </xf>
    <xf numFmtId="0" fontId="0" fillId="9" borderId="105" xfId="0" applyFill="1" applyBorder="1" applyAlignment="1">
      <alignment horizontal="center" wrapText="1"/>
    </xf>
    <xf numFmtId="0" fontId="12" fillId="6" borderId="107" xfId="0" applyFont="1" applyFill="1" applyBorder="1" applyAlignment="1" applyProtection="1">
      <alignment horizontal="center" vertical="center" wrapText="1"/>
      <protection locked="0"/>
    </xf>
    <xf numFmtId="0" fontId="0" fillId="8" borderId="105" xfId="0" applyFill="1" applyBorder="1" applyAlignment="1">
      <alignment horizontal="center" wrapText="1"/>
    </xf>
    <xf numFmtId="0" fontId="0" fillId="2" borderId="105" xfId="0" applyFill="1" applyBorder="1" applyAlignment="1">
      <alignment horizontal="center" wrapText="1"/>
    </xf>
    <xf numFmtId="0" fontId="12" fillId="6" borderId="105" xfId="0" applyFont="1" applyFill="1" applyBorder="1" applyAlignment="1" applyProtection="1">
      <alignment horizontal="center" vertical="center" wrapText="1"/>
      <protection locked="0"/>
    </xf>
    <xf numFmtId="0" fontId="0" fillId="2" borderId="111" xfId="0" applyFill="1" applyBorder="1" applyAlignment="1">
      <alignment horizontal="center" vertical="center"/>
    </xf>
    <xf numFmtId="0" fontId="0" fillId="0" borderId="126" xfId="0" applyBorder="1" applyProtection="1">
      <protection locked="0"/>
    </xf>
    <xf numFmtId="0" fontId="0" fillId="2" borderId="45" xfId="0" applyFill="1" applyBorder="1" applyProtection="1">
      <protection locked="0"/>
    </xf>
    <xf numFmtId="0" fontId="0" fillId="8" borderId="111" xfId="0" applyFill="1" applyBorder="1" applyAlignment="1">
      <alignment horizontal="center" vertical="center"/>
    </xf>
    <xf numFmtId="0" fontId="0" fillId="6" borderId="111" xfId="0" applyFill="1" applyBorder="1" applyAlignment="1" applyProtection="1">
      <alignment horizontal="center" vertical="center" wrapText="1"/>
      <protection locked="0"/>
    </xf>
    <xf numFmtId="0" fontId="0" fillId="8" borderId="118" xfId="0" applyFill="1" applyBorder="1" applyAlignment="1">
      <alignment horizontal="center" vertical="center"/>
    </xf>
    <xf numFmtId="0" fontId="0" fillId="6" borderId="118" xfId="0" applyFill="1" applyBorder="1" applyAlignment="1" applyProtection="1">
      <alignment horizontal="center" vertical="center" wrapText="1"/>
      <protection locked="0"/>
    </xf>
    <xf numFmtId="0" fontId="30" fillId="0" borderId="96" xfId="0" applyFont="1" applyBorder="1" applyAlignment="1" applyProtection="1">
      <alignment vertical="center" wrapText="1"/>
      <protection locked="0"/>
    </xf>
    <xf numFmtId="0" fontId="0" fillId="0" borderId="128" xfId="0" applyBorder="1" applyAlignment="1" applyProtection="1">
      <alignment horizontal="left" wrapText="1"/>
      <protection locked="0"/>
    </xf>
    <xf numFmtId="0" fontId="0" fillId="0" borderId="96" xfId="0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165" fontId="0" fillId="0" borderId="96" xfId="0" applyNumberFormat="1" applyBorder="1" applyAlignment="1" applyProtection="1">
      <alignment wrapText="1"/>
      <protection locked="0"/>
    </xf>
    <xf numFmtId="0" fontId="0" fillId="0" borderId="129" xfId="0" applyBorder="1" applyAlignment="1" applyProtection="1">
      <alignment horizontal="left" wrapText="1"/>
      <protection locked="0"/>
    </xf>
    <xf numFmtId="0" fontId="0" fillId="6" borderId="32" xfId="0" applyFill="1" applyBorder="1" applyAlignment="1" applyProtection="1">
      <alignment horizontal="left"/>
      <protection locked="0"/>
    </xf>
    <xf numFmtId="0" fontId="38" fillId="0" borderId="127" xfId="0" applyFont="1" applyBorder="1" applyAlignment="1" applyProtection="1">
      <alignment wrapText="1"/>
      <protection locked="0"/>
    </xf>
    <xf numFmtId="0" fontId="38" fillId="2" borderId="45" xfId="0" applyFont="1" applyFill="1" applyBorder="1" applyAlignment="1" applyProtection="1">
      <alignment wrapText="1"/>
      <protection locked="0"/>
    </xf>
    <xf numFmtId="0" fontId="30" fillId="0" borderId="127" xfId="0" applyFont="1" applyBorder="1" applyAlignment="1" applyProtection="1">
      <alignment vertical="center" wrapText="1"/>
      <protection locked="0"/>
    </xf>
    <xf numFmtId="0" fontId="0" fillId="0" borderId="96" xfId="0" applyBorder="1"/>
    <xf numFmtId="0" fontId="0" fillId="9" borderId="118" xfId="0" applyFill="1" applyBorder="1" applyAlignment="1">
      <alignment horizontal="center" vertical="center"/>
    </xf>
    <xf numFmtId="0" fontId="0" fillId="9" borderId="32" xfId="0" applyFill="1" applyBorder="1" applyAlignment="1" applyProtection="1">
      <alignment horizontal="center" vertical="center" wrapText="1"/>
      <protection locked="0"/>
    </xf>
    <xf numFmtId="0" fontId="0" fillId="6" borderId="59" xfId="0" applyFill="1" applyBorder="1" applyAlignment="1" applyProtection="1">
      <alignment horizontal="center" vertical="center"/>
      <protection locked="0"/>
    </xf>
    <xf numFmtId="0" fontId="0" fillId="9" borderId="96" xfId="0" applyFill="1" applyBorder="1" applyProtection="1">
      <protection locked="0"/>
    </xf>
    <xf numFmtId="0" fontId="0" fillId="9" borderId="96" xfId="0" applyFill="1" applyBorder="1" applyAlignment="1" applyProtection="1">
      <alignment wrapText="1"/>
      <protection locked="0"/>
    </xf>
    <xf numFmtId="0" fontId="0" fillId="9" borderId="45" xfId="0" applyFill="1" applyBorder="1" applyProtection="1">
      <protection locked="0"/>
    </xf>
    <xf numFmtId="0" fontId="0" fillId="6" borderId="120" xfId="0" applyFill="1" applyBorder="1" applyAlignment="1" applyProtection="1">
      <alignment horizontal="center" vertical="center" wrapText="1"/>
      <protection locked="0"/>
    </xf>
    <xf numFmtId="0" fontId="0" fillId="8" borderId="78" xfId="0" applyFill="1" applyBorder="1" applyAlignment="1">
      <alignment horizontal="center" vertical="center"/>
    </xf>
    <xf numFmtId="0" fontId="30" fillId="16" borderId="83" xfId="0" applyFont="1" applyFill="1" applyBorder="1" applyAlignment="1" applyProtection="1">
      <alignment wrapText="1"/>
      <protection locked="0"/>
    </xf>
    <xf numFmtId="0" fontId="0" fillId="8" borderId="44" xfId="0" applyFill="1" applyBorder="1" applyAlignment="1">
      <alignment horizontal="center" vertical="center"/>
    </xf>
    <xf numFmtId="0" fontId="0" fillId="6" borderId="120" xfId="0" applyFill="1" applyBorder="1" applyAlignment="1" applyProtection="1">
      <alignment horizontal="center"/>
      <protection locked="0"/>
    </xf>
    <xf numFmtId="0" fontId="42" fillId="0" borderId="0" xfId="0" applyFont="1"/>
    <xf numFmtId="0" fontId="18" fillId="4" borderId="2" xfId="0" applyFont="1" applyFill="1" applyBorder="1"/>
    <xf numFmtId="0" fontId="45" fillId="4" borderId="3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2" fillId="0" borderId="0" xfId="0" applyFont="1"/>
    <xf numFmtId="0" fontId="46" fillId="0" borderId="0" xfId="0" applyFont="1"/>
    <xf numFmtId="7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49" fillId="0" borderId="0" xfId="0" applyFont="1"/>
    <xf numFmtId="0" fontId="50" fillId="0" borderId="0" xfId="0" applyFont="1"/>
    <xf numFmtId="0" fontId="54" fillId="0" borderId="0" xfId="1" applyFont="1"/>
    <xf numFmtId="0" fontId="17" fillId="0" borderId="0" xfId="0" applyFont="1"/>
    <xf numFmtId="0" fontId="2" fillId="2" borderId="54" xfId="0" applyFont="1" applyFill="1" applyBorder="1" applyAlignment="1">
      <alignment horizontal="center" vertical="center"/>
    </xf>
    <xf numFmtId="0" fontId="10" fillId="13" borderId="57" xfId="0" applyFont="1" applyFill="1" applyBorder="1" applyAlignment="1">
      <alignment horizontal="center" vertical="center" wrapText="1"/>
    </xf>
    <xf numFmtId="0" fontId="10" fillId="13" borderId="45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 applyProtection="1">
      <alignment horizontal="center" vertical="center" wrapText="1"/>
      <protection locked="0"/>
    </xf>
    <xf numFmtId="0" fontId="8" fillId="7" borderId="60" xfId="0" applyFont="1" applyFill="1" applyBorder="1" applyAlignment="1">
      <alignment horizontal="center" vertical="center" wrapText="1"/>
    </xf>
    <xf numFmtId="0" fontId="8" fillId="7" borderId="137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55" fillId="7" borderId="8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1" fillId="18" borderId="23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18" borderId="25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18" borderId="19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18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18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18" borderId="28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164" fontId="11" fillId="18" borderId="27" xfId="0" applyNumberFormat="1" applyFont="1" applyFill="1" applyBorder="1" applyAlignment="1">
      <alignment horizontal="center" vertical="center" wrapText="1"/>
    </xf>
    <xf numFmtId="164" fontId="11" fillId="6" borderId="27" xfId="0" applyNumberFormat="1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0" fillId="18" borderId="36" xfId="0" applyFill="1" applyBorder="1" applyAlignment="1">
      <alignment horizontal="center"/>
    </xf>
    <xf numFmtId="0" fontId="0" fillId="6" borderId="36" xfId="0" applyFill="1" applyBorder="1" applyAlignment="1">
      <alignment horizontal="center" vertical="center" wrapText="1"/>
    </xf>
    <xf numFmtId="0" fontId="0" fillId="18" borderId="32" xfId="0" applyFill="1" applyBorder="1" applyAlignment="1">
      <alignment horizontal="center"/>
    </xf>
    <xf numFmtId="0" fontId="0" fillId="6" borderId="32" xfId="0" applyFill="1" applyBorder="1" applyAlignment="1">
      <alignment horizontal="center" vertical="center" wrapText="1"/>
    </xf>
    <xf numFmtId="0" fontId="0" fillId="18" borderId="138" xfId="0" applyFill="1" applyBorder="1" applyAlignment="1">
      <alignment horizontal="center"/>
    </xf>
    <xf numFmtId="0" fontId="0" fillId="6" borderId="138" xfId="0" applyFill="1" applyBorder="1" applyAlignment="1">
      <alignment horizontal="center" vertical="center" wrapText="1"/>
    </xf>
    <xf numFmtId="0" fontId="10" fillId="7" borderId="110" xfId="0" applyFont="1" applyFill="1" applyBorder="1" applyAlignment="1">
      <alignment horizontal="center" vertical="center" wrapText="1"/>
    </xf>
    <xf numFmtId="0" fontId="11" fillId="6" borderId="100" xfId="0" applyFont="1" applyFill="1" applyBorder="1" applyAlignment="1">
      <alignment horizontal="center" vertical="center" wrapText="1"/>
    </xf>
    <xf numFmtId="0" fontId="10" fillId="7" borderId="142" xfId="0" applyFont="1" applyFill="1" applyBorder="1" applyAlignment="1">
      <alignment horizontal="center" vertical="center" wrapText="1"/>
    </xf>
    <xf numFmtId="0" fontId="0" fillId="18" borderId="45" xfId="0" applyFill="1" applyBorder="1" applyAlignment="1">
      <alignment horizontal="center" wrapText="1"/>
    </xf>
    <xf numFmtId="0" fontId="0" fillId="18" borderId="45" xfId="0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1" fillId="6" borderId="63" xfId="0" applyFont="1" applyFill="1" applyBorder="1" applyAlignment="1">
      <alignment horizontal="center" vertical="center" wrapText="1"/>
    </xf>
    <xf numFmtId="0" fontId="11" fillId="6" borderId="139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left" vertical="center" wrapText="1"/>
    </xf>
    <xf numFmtId="0" fontId="11" fillId="18" borderId="139" xfId="0" applyFont="1" applyFill="1" applyBorder="1" applyAlignment="1">
      <alignment horizontal="left" vertical="center" wrapText="1"/>
    </xf>
    <xf numFmtId="0" fontId="11" fillId="18" borderId="28" xfId="0" applyFont="1" applyFill="1" applyBorder="1" applyAlignment="1">
      <alignment horizontal="center" wrapText="1"/>
    </xf>
    <xf numFmtId="0" fontId="0" fillId="6" borderId="45" xfId="0" applyFill="1" applyBorder="1" applyAlignment="1" applyProtection="1">
      <alignment horizontal="center"/>
      <protection locked="0"/>
    </xf>
    <xf numFmtId="0" fontId="26" fillId="9" borderId="63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0" fontId="3" fillId="2" borderId="53" xfId="0" applyFont="1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164" fontId="11" fillId="6" borderId="45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5" xfId="0" applyFill="1" applyBorder="1" applyAlignment="1" applyProtection="1">
      <alignment horizontal="center" wrapText="1"/>
      <protection locked="0"/>
    </xf>
    <xf numFmtId="0" fontId="8" fillId="6" borderId="63" xfId="0" applyFont="1" applyFill="1" applyBorder="1" applyAlignment="1" applyProtection="1">
      <alignment horizontal="center" vertical="center" wrapText="1"/>
      <protection locked="0"/>
    </xf>
    <xf numFmtId="0" fontId="8" fillId="6" borderId="45" xfId="0" applyFont="1" applyFill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>
      <alignment horizontal="center"/>
    </xf>
    <xf numFmtId="0" fontId="0" fillId="6" borderId="45" xfId="0" applyFill="1" applyBorder="1" applyAlignment="1" applyProtection="1">
      <alignment horizontal="center" vertical="center"/>
      <protection locked="0"/>
    </xf>
    <xf numFmtId="0" fontId="11" fillId="8" borderId="62" xfId="0" applyFont="1" applyFill="1" applyBorder="1" applyAlignment="1">
      <alignment horizontal="center" vertical="center" wrapText="1"/>
    </xf>
    <xf numFmtId="0" fontId="0" fillId="6" borderId="62" xfId="0" applyFill="1" applyBorder="1" applyAlignment="1" applyProtection="1">
      <alignment horizontal="center"/>
      <protection locked="0"/>
    </xf>
    <xf numFmtId="0" fontId="11" fillId="8" borderId="96" xfId="0" applyFont="1" applyFill="1" applyBorder="1" applyAlignment="1">
      <alignment horizontal="center" vertical="center" wrapText="1"/>
    </xf>
    <xf numFmtId="0" fontId="11" fillId="6" borderId="80" xfId="0" applyFont="1" applyFill="1" applyBorder="1" applyAlignment="1" applyProtection="1">
      <alignment horizontal="center" vertical="center" wrapText="1"/>
      <protection locked="0"/>
    </xf>
    <xf numFmtId="0" fontId="12" fillId="6" borderId="110" xfId="0" applyFont="1" applyFill="1" applyBorder="1" applyAlignment="1" applyProtection="1">
      <alignment horizontal="center" vertical="center" wrapText="1"/>
      <protection locked="0"/>
    </xf>
    <xf numFmtId="0" fontId="0" fillId="6" borderId="45" xfId="0" applyFill="1" applyBorder="1" applyAlignment="1" applyProtection="1">
      <alignment horizontal="center" vertical="center" wrapText="1"/>
      <protection locked="0"/>
    </xf>
    <xf numFmtId="0" fontId="9" fillId="4" borderId="6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11" fillId="6" borderId="54" xfId="0" applyFont="1" applyFill="1" applyBorder="1" applyAlignment="1" applyProtection="1">
      <alignment horizontal="center" vertical="center" wrapText="1"/>
      <protection locked="0"/>
    </xf>
    <xf numFmtId="0" fontId="0" fillId="6" borderId="50" xfId="0" applyFill="1" applyBorder="1" applyAlignment="1" applyProtection="1">
      <alignment horizontal="center" vertical="center"/>
      <protection locked="0"/>
    </xf>
    <xf numFmtId="0" fontId="2" fillId="2" borderId="155" xfId="0" applyFont="1" applyFill="1" applyBorder="1" applyAlignment="1">
      <alignment horizontal="center" vertical="center"/>
    </xf>
    <xf numFmtId="0" fontId="10" fillId="0" borderId="156" xfId="0" applyFont="1" applyBorder="1" applyAlignment="1">
      <alignment horizontal="center" vertical="center" wrapText="1"/>
    </xf>
    <xf numFmtId="0" fontId="10" fillId="7" borderId="145" xfId="0" applyFont="1" applyFill="1" applyBorder="1" applyAlignment="1">
      <alignment horizontal="center" vertical="center" wrapText="1"/>
    </xf>
    <xf numFmtId="0" fontId="10" fillId="7" borderId="136" xfId="0" applyFont="1" applyFill="1" applyBorder="1" applyAlignment="1">
      <alignment horizontal="center" vertical="center" wrapText="1"/>
    </xf>
    <xf numFmtId="0" fontId="11" fillId="6" borderId="62" xfId="0" applyFont="1" applyFill="1" applyBorder="1" applyAlignment="1" applyProtection="1">
      <alignment horizontal="center" vertical="center" wrapText="1"/>
      <protection locked="0"/>
    </xf>
    <xf numFmtId="0" fontId="0" fillId="8" borderId="157" xfId="0" applyFill="1" applyBorder="1" applyAlignment="1">
      <alignment horizontal="center" vertical="center" wrapText="1"/>
    </xf>
    <xf numFmtId="0" fontId="0" fillId="6" borderId="157" xfId="0" applyFill="1" applyBorder="1" applyAlignment="1" applyProtection="1">
      <alignment horizontal="center" vertical="center"/>
      <protection locked="0"/>
    </xf>
    <xf numFmtId="0" fontId="0" fillId="6" borderId="158" xfId="0" applyFill="1" applyBorder="1" applyAlignment="1" applyProtection="1">
      <alignment horizontal="center"/>
      <protection locked="0"/>
    </xf>
    <xf numFmtId="0" fontId="11" fillId="6" borderId="159" xfId="0" applyFont="1" applyFill="1" applyBorder="1" applyAlignment="1" applyProtection="1">
      <alignment horizontal="center" vertical="center" wrapText="1"/>
      <protection locked="0"/>
    </xf>
    <xf numFmtId="0" fontId="9" fillId="4" borderId="1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11" fillId="8" borderId="160" xfId="0" applyFont="1" applyFill="1" applyBorder="1" applyAlignment="1">
      <alignment horizontal="center" vertical="center" wrapText="1"/>
    </xf>
    <xf numFmtId="0" fontId="11" fillId="8" borderId="110" xfId="0" applyFont="1" applyFill="1" applyBorder="1" applyAlignment="1">
      <alignment horizontal="center" vertical="center" wrapText="1"/>
    </xf>
    <xf numFmtId="0" fontId="10" fillId="7" borderId="160" xfId="0" applyFont="1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10" fillId="13" borderId="160" xfId="0" applyFont="1" applyFill="1" applyBorder="1" applyAlignment="1">
      <alignment horizontal="center" vertical="center" wrapText="1"/>
    </xf>
    <xf numFmtId="0" fontId="0" fillId="8" borderId="160" xfId="0" applyFill="1" applyBorder="1" applyAlignment="1">
      <alignment horizontal="center" wrapText="1"/>
    </xf>
    <xf numFmtId="0" fontId="10" fillId="7" borderId="161" xfId="0" applyFont="1" applyFill="1" applyBorder="1" applyAlignment="1">
      <alignment horizontal="center" vertical="center" wrapText="1"/>
    </xf>
    <xf numFmtId="0" fontId="10" fillId="7" borderId="156" xfId="0" applyFont="1" applyFill="1" applyBorder="1" applyAlignment="1">
      <alignment horizontal="center" vertical="center" wrapText="1"/>
    </xf>
    <xf numFmtId="0" fontId="11" fillId="8" borderId="162" xfId="0" applyFont="1" applyFill="1" applyBorder="1" applyAlignment="1">
      <alignment horizontal="center" vertical="center" wrapText="1"/>
    </xf>
    <xf numFmtId="0" fontId="41" fillId="8" borderId="110" xfId="0" applyFont="1" applyFill="1" applyBorder="1" applyAlignment="1">
      <alignment horizontal="center" vertical="center"/>
    </xf>
    <xf numFmtId="0" fontId="11" fillId="8" borderId="163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11" fillId="19" borderId="28" xfId="0" applyFont="1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11" fillId="19" borderId="24" xfId="0" applyFont="1" applyFill="1" applyBorder="1" applyAlignment="1">
      <alignment horizontal="center" vertical="center" wrapText="1"/>
    </xf>
    <xf numFmtId="0" fontId="11" fillId="19" borderId="21" xfId="0" applyFont="1" applyFill="1" applyBorder="1" applyAlignment="1">
      <alignment horizontal="center" vertical="center" wrapText="1"/>
    </xf>
    <xf numFmtId="0" fontId="0" fillId="19" borderId="143" xfId="0" applyFill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53" fillId="0" borderId="152" xfId="1" applyFont="1" applyBorder="1" applyAlignment="1">
      <alignment horizontal="left"/>
    </xf>
    <xf numFmtId="0" fontId="53" fillId="0" borderId="150" xfId="1" applyFont="1" applyBorder="1" applyAlignment="1">
      <alignment horizontal="left"/>
    </xf>
    <xf numFmtId="0" fontId="53" fillId="0" borderId="151" xfId="1" applyFont="1" applyBorder="1" applyAlignment="1">
      <alignment horizontal="left"/>
    </xf>
    <xf numFmtId="0" fontId="0" fillId="0" borderId="148" xfId="0" applyBorder="1" applyAlignment="1">
      <alignment horizontal="center"/>
    </xf>
    <xf numFmtId="0" fontId="0" fillId="0" borderId="150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149" xfId="0" applyBorder="1" applyAlignment="1">
      <alignment horizontal="center"/>
    </xf>
    <xf numFmtId="0" fontId="53" fillId="0" borderId="130" xfId="1" applyFont="1" applyBorder="1" applyAlignment="1">
      <alignment horizontal="left"/>
    </xf>
    <xf numFmtId="0" fontId="53" fillId="0" borderId="131" xfId="1" applyFont="1" applyBorder="1" applyAlignment="1">
      <alignment horizontal="left"/>
    </xf>
    <xf numFmtId="0" fontId="53" fillId="0" borderId="132" xfId="1" applyFont="1" applyBorder="1" applyAlignment="1">
      <alignment horizontal="left"/>
    </xf>
    <xf numFmtId="0" fontId="0" fillId="0" borderId="146" xfId="0" applyBorder="1" applyAlignment="1">
      <alignment horizontal="center"/>
    </xf>
    <xf numFmtId="0" fontId="0" fillId="0" borderId="131" xfId="0" applyBorder="1" applyAlignment="1">
      <alignment horizontal="center"/>
    </xf>
    <xf numFmtId="0" fontId="0" fillId="0" borderId="132" xfId="0" applyBorder="1" applyAlignment="1">
      <alignment horizontal="center"/>
    </xf>
    <xf numFmtId="0" fontId="0" fillId="0" borderId="147" xfId="0" applyBorder="1" applyAlignment="1">
      <alignment horizontal="center"/>
    </xf>
    <xf numFmtId="0" fontId="40" fillId="17" borderId="2" xfId="0" applyFont="1" applyFill="1" applyBorder="1" applyAlignment="1">
      <alignment horizontal="center"/>
    </xf>
    <xf numFmtId="0" fontId="40" fillId="17" borderId="3" xfId="0" applyFont="1" applyFill="1" applyBorder="1" applyAlignment="1">
      <alignment horizontal="center"/>
    </xf>
    <xf numFmtId="0" fontId="40" fillId="17" borderId="4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53" fillId="0" borderId="133" xfId="1" applyFont="1" applyBorder="1" applyAlignment="1">
      <alignment horizontal="left"/>
    </xf>
    <xf numFmtId="0" fontId="53" fillId="0" borderId="134" xfId="1" applyFont="1" applyBorder="1" applyAlignment="1">
      <alignment horizontal="left"/>
    </xf>
    <xf numFmtId="0" fontId="53" fillId="0" borderId="135" xfId="1" applyFont="1" applyBorder="1" applyAlignment="1">
      <alignment horizontal="left"/>
    </xf>
    <xf numFmtId="0" fontId="0" fillId="0" borderId="153" xfId="0" applyBorder="1" applyAlignment="1">
      <alignment horizontal="center"/>
    </xf>
    <xf numFmtId="0" fontId="0" fillId="0" borderId="134" xfId="0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154" xfId="0" applyBorder="1" applyAlignment="1">
      <alignment horizontal="center"/>
    </xf>
    <xf numFmtId="0" fontId="0" fillId="0" borderId="4" xfId="0" applyBorder="1" applyAlignment="1">
      <alignment horizontal="center"/>
    </xf>
    <xf numFmtId="0" fontId="53" fillId="0" borderId="2" xfId="1" applyFont="1" applyBorder="1" applyAlignment="1">
      <alignment horizontal="left"/>
    </xf>
    <xf numFmtId="0" fontId="53" fillId="0" borderId="3" xfId="1" applyFont="1" applyBorder="1" applyAlignment="1">
      <alignment horizontal="left"/>
    </xf>
    <xf numFmtId="0" fontId="53" fillId="0" borderId="6" xfId="1" applyFont="1" applyBorder="1" applyAlignment="1">
      <alignment horizontal="left"/>
    </xf>
    <xf numFmtId="0" fontId="0" fillId="18" borderId="140" xfId="0" applyFill="1" applyBorder="1" applyAlignment="1">
      <alignment horizontal="center" vertical="center" wrapText="1"/>
    </xf>
    <xf numFmtId="0" fontId="0" fillId="18" borderId="81" xfId="0" applyFill="1" applyBorder="1" applyAlignment="1">
      <alignment horizontal="center" vertical="center" wrapText="1"/>
    </xf>
    <xf numFmtId="0" fontId="0" fillId="18" borderId="141" xfId="0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5" fillId="4" borderId="37" xfId="0" applyFont="1" applyFill="1" applyBorder="1" applyAlignment="1">
      <alignment horizontal="center"/>
    </xf>
    <xf numFmtId="0" fontId="5" fillId="4" borderId="64" xfId="0" applyFont="1" applyFill="1" applyBorder="1" applyAlignment="1">
      <alignment horizontal="center"/>
    </xf>
    <xf numFmtId="0" fontId="10" fillId="0" borderId="6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44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2" borderId="6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 wrapText="1"/>
    </xf>
    <xf numFmtId="0" fontId="2" fillId="0" borderId="48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7" borderId="69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7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3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/>
    </xf>
    <xf numFmtId="0" fontId="0" fillId="6" borderId="79" xfId="0" applyFill="1" applyBorder="1" applyAlignment="1" applyProtection="1">
      <alignment horizontal="center" vertical="center"/>
      <protection locked="0"/>
    </xf>
    <xf numFmtId="0" fontId="0" fillId="6" borderId="81" xfId="0" applyFill="1" applyBorder="1" applyAlignment="1" applyProtection="1">
      <alignment horizontal="center" vertical="center"/>
      <protection locked="0"/>
    </xf>
    <xf numFmtId="0" fontId="0" fillId="6" borderId="83" xfId="0" applyFill="1" applyBorder="1" applyAlignment="1" applyProtection="1">
      <alignment horizontal="center" vertical="center"/>
      <protection locked="0"/>
    </xf>
    <xf numFmtId="0" fontId="0" fillId="8" borderId="79" xfId="0" applyFill="1" applyBorder="1" applyAlignment="1">
      <alignment horizontal="center" vertical="center" wrapText="1"/>
    </xf>
    <xf numFmtId="0" fontId="0" fillId="8" borderId="81" xfId="0" applyFill="1" applyBorder="1" applyAlignment="1">
      <alignment horizontal="center" vertical="center" wrapText="1"/>
    </xf>
    <xf numFmtId="0" fontId="0" fillId="8" borderId="83" xfId="0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2" borderId="156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8" fillId="0" borderId="9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9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5" fillId="6" borderId="50" xfId="0" applyFont="1" applyFill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0" fontId="10" fillId="7" borderId="21" xfId="0" applyFont="1" applyFill="1" applyBorder="1" applyAlignment="1">
      <alignment horizontal="center" vertical="center" wrapText="1"/>
    </xf>
    <xf numFmtId="0" fontId="11" fillId="8" borderId="52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58" xfId="0" applyFont="1" applyFill="1" applyBorder="1" applyAlignment="1">
      <alignment horizontal="center" vertical="center" wrapText="1"/>
    </xf>
    <xf numFmtId="0" fontId="15" fillId="11" borderId="45" xfId="0" applyFont="1" applyFill="1" applyBorder="1" applyAlignment="1" applyProtection="1">
      <alignment horizontal="center" vertical="center" wrapText="1"/>
      <protection locked="0"/>
    </xf>
    <xf numFmtId="0" fontId="15" fillId="11" borderId="46" xfId="0" applyFont="1" applyFill="1" applyBorder="1" applyAlignment="1" applyProtection="1">
      <alignment horizontal="center" vertical="center" wrapText="1"/>
      <protection locked="0"/>
    </xf>
    <xf numFmtId="0" fontId="15" fillId="11" borderId="53" xfId="0" applyFont="1" applyFill="1" applyBorder="1" applyAlignment="1" applyProtection="1">
      <alignment horizontal="center" vertical="center" wrapText="1"/>
      <protection locked="0"/>
    </xf>
    <xf numFmtId="0" fontId="15" fillId="11" borderId="115" xfId="0" applyFont="1" applyFill="1" applyBorder="1" applyAlignment="1" applyProtection="1">
      <alignment horizontal="center" vertical="center" wrapText="1"/>
      <protection locked="0"/>
    </xf>
    <xf numFmtId="0" fontId="15" fillId="6" borderId="54" xfId="0" applyFont="1" applyFill="1" applyBorder="1" applyAlignment="1" applyProtection="1">
      <alignment horizontal="center" vertical="center" wrapText="1"/>
      <protection locked="0"/>
    </xf>
    <xf numFmtId="0" fontId="15" fillId="6" borderId="81" xfId="0" applyFont="1" applyFill="1" applyBorder="1" applyAlignment="1" applyProtection="1">
      <alignment horizontal="center" vertical="center" wrapText="1"/>
      <protection locked="0"/>
    </xf>
    <xf numFmtId="0" fontId="15" fillId="6" borderId="83" xfId="0" applyFont="1" applyFill="1" applyBorder="1" applyAlignment="1" applyProtection="1">
      <alignment horizontal="center" vertical="center" wrapText="1"/>
      <protection locked="0"/>
    </xf>
    <xf numFmtId="0" fontId="11" fillId="6" borderId="59" xfId="0" applyFont="1" applyFill="1" applyBorder="1" applyAlignment="1" applyProtection="1">
      <alignment horizontal="center" vertical="center" wrapText="1"/>
      <protection locked="0"/>
    </xf>
    <xf numFmtId="0" fontId="11" fillId="6" borderId="113" xfId="0" applyFont="1" applyFill="1" applyBorder="1" applyAlignment="1" applyProtection="1">
      <alignment horizontal="center" vertical="center" wrapText="1"/>
      <protection locked="0"/>
    </xf>
    <xf numFmtId="0" fontId="11" fillId="6" borderId="50" xfId="0" applyFont="1" applyFill="1" applyBorder="1" applyAlignment="1" applyProtection="1">
      <alignment horizontal="center" vertical="center" wrapText="1"/>
      <protection locked="0"/>
    </xf>
    <xf numFmtId="0" fontId="11" fillId="6" borderId="51" xfId="0" applyFont="1" applyFill="1" applyBorder="1" applyAlignment="1" applyProtection="1">
      <alignment horizontal="center" vertical="center" wrapText="1"/>
      <protection locked="0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0" fontId="27" fillId="10" borderId="54" xfId="0" applyFont="1" applyFill="1" applyBorder="1" applyAlignment="1" applyProtection="1">
      <alignment horizontal="center" vertical="center" wrapText="1"/>
      <protection locked="0"/>
    </xf>
    <xf numFmtId="0" fontId="27" fillId="10" borderId="81" xfId="0" applyFont="1" applyFill="1" applyBorder="1" applyAlignment="1" applyProtection="1">
      <alignment horizontal="center" vertical="center" wrapText="1"/>
      <protection locked="0"/>
    </xf>
    <xf numFmtId="0" fontId="27" fillId="10" borderId="51" xfId="0" applyFont="1" applyFill="1" applyBorder="1" applyAlignment="1" applyProtection="1">
      <alignment horizontal="center" vertical="center" wrapText="1"/>
      <protection locked="0"/>
    </xf>
    <xf numFmtId="0" fontId="11" fillId="6" borderId="54" xfId="0" applyFont="1" applyFill="1" applyBorder="1" applyAlignment="1" applyProtection="1">
      <alignment horizontal="center" vertical="center" wrapText="1"/>
      <protection locked="0"/>
    </xf>
    <xf numFmtId="0" fontId="11" fillId="6" borderId="81" xfId="0" applyFont="1" applyFill="1" applyBorder="1" applyAlignment="1" applyProtection="1">
      <alignment horizontal="center" vertical="center" wrapText="1"/>
      <protection locked="0"/>
    </xf>
    <xf numFmtId="0" fontId="15" fillId="6" borderId="20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  <protection locked="0"/>
    </xf>
    <xf numFmtId="0" fontId="15" fillId="6" borderId="16" xfId="0" applyFont="1" applyFill="1" applyBorder="1" applyAlignment="1" applyProtection="1">
      <alignment horizontal="center" vertical="center" wrapText="1"/>
      <protection locked="0"/>
    </xf>
  </cellXfs>
  <cellStyles count="3">
    <cellStyle name="Currency 2" xfId="2" xr:uid="{F8689FEA-22DD-43AA-B5AC-6EA5B7E6A198}"/>
    <cellStyle name="Hyperlink" xfId="1" builtinId="8"/>
    <cellStyle name="Normal" xfId="0" builtinId="0"/>
  </cellStyles>
  <dxfs count="93">
    <dxf>
      <font>
        <b/>
        <i val="0"/>
        <color rgb="FF000000"/>
      </font>
      <fill>
        <patternFill patternType="solid">
          <fgColor indexed="64"/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7" tint="0.3999450666829432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ont>
        <b val="0"/>
        <i/>
        <color rgb="FFC00000"/>
      </font>
      <fill>
        <patternFill>
          <bgColor theme="2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1578</xdr:colOff>
      <xdr:row>18</xdr:row>
      <xdr:rowOff>48455</xdr:rowOff>
    </xdr:from>
    <xdr:ext cx="538431" cy="494822"/>
    <xdr:pic>
      <xdr:nvPicPr>
        <xdr:cNvPr id="8" name="Picture 7">
          <a:extLst>
            <a:ext uri="{FF2B5EF4-FFF2-40B4-BE49-F238E27FC236}">
              <a16:creationId xmlns:a16="http://schemas.microsoft.com/office/drawing/2014/main" id="{100BB54D-7340-4DC0-8982-6333E9A9E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28" y="3403160"/>
          <a:ext cx="538431" cy="494822"/>
        </a:xfrm>
        <a:prstGeom prst="rect">
          <a:avLst/>
        </a:prstGeom>
      </xdr:spPr>
    </xdr:pic>
    <xdr:clientData/>
  </xdr:oneCellAnchor>
  <xdr:oneCellAnchor>
    <xdr:from>
      <xdr:col>1</xdr:col>
      <xdr:colOff>1578</xdr:colOff>
      <xdr:row>30</xdr:row>
      <xdr:rowOff>48455</xdr:rowOff>
    </xdr:from>
    <xdr:ext cx="538431" cy="494822"/>
    <xdr:pic>
      <xdr:nvPicPr>
        <xdr:cNvPr id="9" name="Picture 8">
          <a:extLst>
            <a:ext uri="{FF2B5EF4-FFF2-40B4-BE49-F238E27FC236}">
              <a16:creationId xmlns:a16="http://schemas.microsoft.com/office/drawing/2014/main" id="{81BF4549-D2F9-43B1-B6AA-2D5BA09D7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428" y="5708210"/>
          <a:ext cx="538431" cy="494822"/>
        </a:xfrm>
        <a:prstGeom prst="rect">
          <a:avLst/>
        </a:prstGeom>
      </xdr:spPr>
    </xdr:pic>
    <xdr:clientData/>
  </xdr:oneCellAnchor>
  <xdr:twoCellAnchor>
    <xdr:from>
      <xdr:col>8</xdr:col>
      <xdr:colOff>451184</xdr:colOff>
      <xdr:row>35</xdr:row>
      <xdr:rowOff>41776</xdr:rowOff>
    </xdr:from>
    <xdr:to>
      <xdr:col>8</xdr:col>
      <xdr:colOff>820479</xdr:colOff>
      <xdr:row>36</xdr:row>
      <xdr:rowOff>3528</xdr:rowOff>
    </xdr:to>
    <xdr:sp macro="" textlink="">
      <xdr:nvSpPr>
        <xdr:cNvPr id="10" name="Rounded Rectangle 7">
          <a:extLst>
            <a:ext uri="{FF2B5EF4-FFF2-40B4-BE49-F238E27FC236}">
              <a16:creationId xmlns:a16="http://schemas.microsoft.com/office/drawing/2014/main" id="{08CB003D-EE6D-4066-B3EA-42FE74AAD943}"/>
            </a:ext>
          </a:extLst>
        </xdr:cNvPr>
        <xdr:cNvSpPr/>
      </xdr:nvSpPr>
      <xdr:spPr>
        <a:xfrm>
          <a:off x="5087954" y="6718801"/>
          <a:ext cx="367390" cy="161777"/>
        </a:xfrm>
        <a:prstGeom prst="roundRect">
          <a:avLst/>
        </a:prstGeom>
        <a:solidFill>
          <a:srgbClr val="FFFF99"/>
        </a:solidFill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8</xdr:col>
      <xdr:colOff>436479</xdr:colOff>
      <xdr:row>23</xdr:row>
      <xdr:rowOff>27071</xdr:rowOff>
    </xdr:from>
    <xdr:to>
      <xdr:col>8</xdr:col>
      <xdr:colOff>813394</xdr:colOff>
      <xdr:row>23</xdr:row>
      <xdr:rowOff>189349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55F9A378-7E78-41AF-B276-0BAB31ABB6E6}"/>
            </a:ext>
          </a:extLst>
        </xdr:cNvPr>
        <xdr:cNvSpPr/>
      </xdr:nvSpPr>
      <xdr:spPr>
        <a:xfrm>
          <a:off x="5078964" y="4397141"/>
          <a:ext cx="376915" cy="164183"/>
        </a:xfrm>
        <a:prstGeom prst="roundRect">
          <a:avLst/>
        </a:prstGeom>
        <a:solidFill>
          <a:srgbClr val="FFFF99"/>
        </a:solidFill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tsi.org/human-factors-accessibility/en-301-549-v3-the-harmonized-european-standard-for-ict-accessibility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tsi.org/human-factors-accessibility/en-301-549-v3-the-harmonized-european-standard-for-ict-accessibil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7F4D-1857-4FB0-912D-FDF62D4B9B0D}">
  <dimension ref="A3:K56"/>
  <sheetViews>
    <sheetView tabSelected="1" workbookViewId="0"/>
  </sheetViews>
  <sheetFormatPr defaultRowHeight="14.4" x14ac:dyDescent="0.3"/>
  <cols>
    <col min="1" max="1" width="4.77734375" customWidth="1"/>
    <col min="2" max="2" width="9.77734375" customWidth="1"/>
    <col min="3" max="3" width="8.77734375" customWidth="1"/>
    <col min="9" max="9" width="12" customWidth="1"/>
    <col min="10" max="10" width="21.77734375" customWidth="1"/>
    <col min="11" max="11" width="35.77734375" customWidth="1"/>
  </cols>
  <sheetData>
    <row r="3" spans="2:11" ht="17.399999999999999" x14ac:dyDescent="0.3">
      <c r="B3" s="526" t="s">
        <v>662</v>
      </c>
    </row>
    <row r="4" spans="2:11" ht="15" thickBot="1" x14ac:dyDescent="0.35"/>
    <row r="5" spans="2:11" ht="18" thickBot="1" x14ac:dyDescent="0.35">
      <c r="B5" s="527" t="s">
        <v>590</v>
      </c>
      <c r="C5" s="528"/>
      <c r="D5" s="529"/>
      <c r="E5" s="529"/>
      <c r="F5" s="529"/>
      <c r="G5" s="529"/>
      <c r="H5" s="529"/>
      <c r="I5" s="529"/>
      <c r="J5" s="529"/>
      <c r="K5" s="530"/>
    </row>
    <row r="7" spans="2:11" x14ac:dyDescent="0.3">
      <c r="B7" s="531" t="s">
        <v>591</v>
      </c>
    </row>
    <row r="8" spans="2:11" x14ac:dyDescent="0.3">
      <c r="B8" s="531"/>
    </row>
    <row r="9" spans="2:11" x14ac:dyDescent="0.3">
      <c r="B9" t="s">
        <v>592</v>
      </c>
    </row>
    <row r="11" spans="2:11" x14ac:dyDescent="0.3">
      <c r="B11" s="532" t="s">
        <v>663</v>
      </c>
    </row>
    <row r="12" spans="2:11" x14ac:dyDescent="0.3">
      <c r="B12" t="s">
        <v>664</v>
      </c>
    </row>
    <row r="14" spans="2:11" x14ac:dyDescent="0.3">
      <c r="B14" s="532" t="s">
        <v>665</v>
      </c>
    </row>
    <row r="15" spans="2:11" x14ac:dyDescent="0.3">
      <c r="B15" t="s">
        <v>593</v>
      </c>
    </row>
    <row r="16" spans="2:11" x14ac:dyDescent="0.3">
      <c r="B16" t="s">
        <v>594</v>
      </c>
    </row>
    <row r="20" spans="2:10" ht="17.399999999999999" x14ac:dyDescent="0.3">
      <c r="C20" s="526" t="s">
        <v>666</v>
      </c>
    </row>
    <row r="21" spans="2:10" ht="17.399999999999999" x14ac:dyDescent="0.3">
      <c r="C21" s="526"/>
      <c r="D21" s="526"/>
    </row>
    <row r="22" spans="2:10" ht="17.399999999999999" x14ac:dyDescent="0.3">
      <c r="B22" s="531" t="s">
        <v>596</v>
      </c>
      <c r="C22" t="s">
        <v>597</v>
      </c>
      <c r="D22" s="526"/>
    </row>
    <row r="23" spans="2:10" x14ac:dyDescent="0.3">
      <c r="B23" s="531" t="s">
        <v>598</v>
      </c>
      <c r="C23" t="s">
        <v>599</v>
      </c>
    </row>
    <row r="24" spans="2:10" ht="15.6" x14ac:dyDescent="0.3">
      <c r="B24" s="531" t="s">
        <v>600</v>
      </c>
      <c r="C24" t="s">
        <v>595</v>
      </c>
      <c r="J24" s="533"/>
    </row>
    <row r="25" spans="2:10" x14ac:dyDescent="0.3">
      <c r="B25" s="531" t="s">
        <v>601</v>
      </c>
      <c r="C25" t="s">
        <v>602</v>
      </c>
    </row>
    <row r="26" spans="2:10" x14ac:dyDescent="0.3">
      <c r="B26" s="531" t="s">
        <v>603</v>
      </c>
      <c r="C26" s="534" t="s">
        <v>604</v>
      </c>
    </row>
    <row r="27" spans="2:10" x14ac:dyDescent="0.3">
      <c r="B27" s="531" t="s">
        <v>605</v>
      </c>
      <c r="C27" t="s">
        <v>606</v>
      </c>
    </row>
    <row r="28" spans="2:10" x14ac:dyDescent="0.3">
      <c r="B28" s="531"/>
      <c r="C28" s="535" t="s">
        <v>667</v>
      </c>
    </row>
    <row r="29" spans="2:10" x14ac:dyDescent="0.3">
      <c r="B29" s="531"/>
      <c r="C29" s="535"/>
    </row>
    <row r="30" spans="2:10" x14ac:dyDescent="0.3">
      <c r="B30" s="531"/>
      <c r="C30" s="535"/>
    </row>
    <row r="32" spans="2:10" ht="17.399999999999999" x14ac:dyDescent="0.3">
      <c r="C32" s="526" t="s">
        <v>668</v>
      </c>
    </row>
    <row r="33" spans="2:10" ht="17.399999999999999" x14ac:dyDescent="0.3">
      <c r="C33" s="526"/>
      <c r="D33" s="526"/>
    </row>
    <row r="34" spans="2:10" ht="17.399999999999999" x14ac:dyDescent="0.3">
      <c r="B34" s="531" t="s">
        <v>596</v>
      </c>
      <c r="C34" t="s">
        <v>597</v>
      </c>
      <c r="D34" s="526"/>
    </row>
    <row r="35" spans="2:10" x14ac:dyDescent="0.3">
      <c r="B35" s="531" t="s">
        <v>598</v>
      </c>
      <c r="C35" t="s">
        <v>607</v>
      </c>
    </row>
    <row r="36" spans="2:10" ht="15.6" x14ac:dyDescent="0.3">
      <c r="B36" s="531" t="s">
        <v>600</v>
      </c>
      <c r="C36" t="s">
        <v>595</v>
      </c>
      <c r="J36" s="533"/>
    </row>
    <row r="37" spans="2:10" x14ac:dyDescent="0.3">
      <c r="B37" s="531" t="s">
        <v>601</v>
      </c>
      <c r="C37" t="s">
        <v>602</v>
      </c>
    </row>
    <row r="38" spans="2:10" x14ac:dyDescent="0.3">
      <c r="B38" s="531" t="s">
        <v>603</v>
      </c>
      <c r="C38" s="534" t="s">
        <v>608</v>
      </c>
    </row>
    <row r="39" spans="2:10" x14ac:dyDescent="0.3">
      <c r="B39" s="531"/>
      <c r="C39" s="535" t="s">
        <v>667</v>
      </c>
    </row>
    <row r="40" spans="2:10" x14ac:dyDescent="0.3">
      <c r="B40" s="531"/>
      <c r="C40" s="535"/>
    </row>
    <row r="41" spans="2:10" x14ac:dyDescent="0.3">
      <c r="B41" s="531"/>
      <c r="C41" s="536" t="s">
        <v>609</v>
      </c>
    </row>
    <row r="42" spans="2:10" x14ac:dyDescent="0.3">
      <c r="B42" s="531" t="s">
        <v>596</v>
      </c>
      <c r="C42" s="534" t="s">
        <v>610</v>
      </c>
    </row>
    <row r="43" spans="2:10" ht="15" thickBot="1" x14ac:dyDescent="0.35">
      <c r="B43" s="531"/>
      <c r="C43" s="535"/>
    </row>
    <row r="44" spans="2:10" ht="15" thickBot="1" x14ac:dyDescent="0.35">
      <c r="B44" s="531"/>
      <c r="C44" s="663" t="s">
        <v>611</v>
      </c>
      <c r="D44" s="664"/>
      <c r="E44" s="665"/>
      <c r="F44" s="666" t="s">
        <v>0</v>
      </c>
      <c r="G44" s="667"/>
      <c r="H44" s="668"/>
      <c r="I44" s="666" t="s">
        <v>612</v>
      </c>
      <c r="J44" s="668"/>
    </row>
    <row r="45" spans="2:10" x14ac:dyDescent="0.3">
      <c r="B45" s="646" t="s">
        <v>613</v>
      </c>
      <c r="C45" s="649" t="s">
        <v>614</v>
      </c>
      <c r="D45" s="650"/>
      <c r="E45" s="651"/>
      <c r="F45" s="652" t="str">
        <f>IF('Talk &amp; Text'!A28=23,"Completed","Yet To Be Completed")</f>
        <v>Yet To Be Completed</v>
      </c>
      <c r="G45" s="653"/>
      <c r="H45" s="654"/>
      <c r="I45" s="652"/>
      <c r="J45" s="655"/>
    </row>
    <row r="46" spans="2:10" x14ac:dyDescent="0.3">
      <c r="B46" s="647"/>
      <c r="C46" s="656" t="s">
        <v>615</v>
      </c>
      <c r="D46" s="657"/>
      <c r="E46" s="658"/>
      <c r="F46" s="659" t="str">
        <f>IF('And-Rugged'!A36=31,"Completed","Yet To Be Completed")</f>
        <v>Yet To Be Completed</v>
      </c>
      <c r="G46" s="660"/>
      <c r="H46" s="661"/>
      <c r="I46" s="659"/>
      <c r="J46" s="662"/>
    </row>
    <row r="47" spans="2:10" x14ac:dyDescent="0.3">
      <c r="B47" s="647"/>
      <c r="C47" s="656" t="s">
        <v>616</v>
      </c>
      <c r="D47" s="657"/>
      <c r="E47" s="658"/>
      <c r="F47" s="659" t="str">
        <f>IF('And-Low'!A36=31,"Completed","Yet To Be Completed")</f>
        <v>Yet To Be Completed</v>
      </c>
      <c r="G47" s="660"/>
      <c r="H47" s="661"/>
      <c r="I47" s="659"/>
      <c r="J47" s="662"/>
    </row>
    <row r="48" spans="2:10" x14ac:dyDescent="0.3">
      <c r="B48" s="647"/>
      <c r="C48" s="656" t="s">
        <v>617</v>
      </c>
      <c r="D48" s="657"/>
      <c r="E48" s="658"/>
      <c r="F48" s="659" t="str">
        <f>IF('And-Mid'!A38=33,"Completed","Yet To Be Completed")</f>
        <v>Yet To Be Completed</v>
      </c>
      <c r="G48" s="660"/>
      <c r="H48" s="661"/>
      <c r="I48" s="659"/>
      <c r="J48" s="662"/>
    </row>
    <row r="49" spans="1:11" x14ac:dyDescent="0.3">
      <c r="B49" s="647"/>
      <c r="C49" s="656" t="s">
        <v>618</v>
      </c>
      <c r="D49" s="657"/>
      <c r="E49" s="658"/>
      <c r="F49" s="659" t="str">
        <f>IF('And-High'!A42=34,"Completed","Yet To Be Completed")</f>
        <v>Yet To Be Completed</v>
      </c>
      <c r="G49" s="660"/>
      <c r="H49" s="661"/>
      <c r="I49" s="659"/>
      <c r="J49" s="662"/>
    </row>
    <row r="50" spans="1:11" x14ac:dyDescent="0.3">
      <c r="B50" s="647"/>
      <c r="C50" s="656" t="s">
        <v>619</v>
      </c>
      <c r="D50" s="657"/>
      <c r="E50" s="658"/>
      <c r="F50" s="659" t="str">
        <f>IF('iOS-Low'!A36=31,"Completed","Yet To Be Completed")</f>
        <v>Yet To Be Completed</v>
      </c>
      <c r="G50" s="660"/>
      <c r="H50" s="661"/>
      <c r="I50" s="659"/>
      <c r="J50" s="662"/>
    </row>
    <row r="51" spans="1:11" x14ac:dyDescent="0.3">
      <c r="B51" s="647"/>
      <c r="C51" s="656" t="s">
        <v>620</v>
      </c>
      <c r="D51" s="657"/>
      <c r="E51" s="658"/>
      <c r="F51" s="659" t="str">
        <f>IF('iOS-Mid'!A36=31,"Completed","Yet To Be Completed")</f>
        <v>Yet To Be Completed</v>
      </c>
      <c r="G51" s="660"/>
      <c r="H51" s="661"/>
      <c r="I51" s="659"/>
      <c r="J51" s="662"/>
    </row>
    <row r="52" spans="1:11" ht="15" thickBot="1" x14ac:dyDescent="0.35">
      <c r="B52" s="648"/>
      <c r="C52" s="672" t="s">
        <v>621</v>
      </c>
      <c r="D52" s="673"/>
      <c r="E52" s="674"/>
      <c r="F52" s="675" t="str">
        <f>IF('iOS-High'!A36=31,"Completed","Yet To Be Completed")</f>
        <v>Yet To Be Completed</v>
      </c>
      <c r="G52" s="676"/>
      <c r="H52" s="677"/>
      <c r="I52" s="675"/>
      <c r="J52" s="678"/>
    </row>
    <row r="53" spans="1:11" ht="15" thickBot="1" x14ac:dyDescent="0.35">
      <c r="B53" s="531"/>
      <c r="C53" s="680" t="s">
        <v>622</v>
      </c>
      <c r="D53" s="681"/>
      <c r="E53" s="682"/>
      <c r="F53" s="669" t="str">
        <f>IF('Ancillary Equipment'!A51=39,"Completed","Yet To Be Completed")</f>
        <v>Yet To Be Completed</v>
      </c>
      <c r="G53" s="670"/>
      <c r="H53" s="671"/>
      <c r="I53" s="669"/>
      <c r="J53" s="679"/>
    </row>
    <row r="54" spans="1:11" x14ac:dyDescent="0.3">
      <c r="B54" s="531"/>
      <c r="C54" s="535"/>
    </row>
    <row r="55" spans="1:11" x14ac:dyDescent="0.3">
      <c r="C55" s="537"/>
    </row>
    <row r="56" spans="1:11" x14ac:dyDescent="0.3">
      <c r="A56" s="538"/>
      <c r="B56" s="538"/>
      <c r="C56" s="538"/>
      <c r="D56" s="538"/>
      <c r="E56" s="538"/>
      <c r="F56" s="538"/>
      <c r="G56" s="538"/>
      <c r="H56" s="538"/>
      <c r="I56" s="538"/>
      <c r="J56" s="538"/>
      <c r="K56" s="538"/>
    </row>
  </sheetData>
  <mergeCells count="31">
    <mergeCell ref="F53:H53"/>
    <mergeCell ref="C52:E52"/>
    <mergeCell ref="F52:H52"/>
    <mergeCell ref="I52:J52"/>
    <mergeCell ref="F49:H49"/>
    <mergeCell ref="I49:J49"/>
    <mergeCell ref="C50:E50"/>
    <mergeCell ref="F50:H50"/>
    <mergeCell ref="I50:J50"/>
    <mergeCell ref="I53:J53"/>
    <mergeCell ref="C53:E53"/>
    <mergeCell ref="C44:E44"/>
    <mergeCell ref="F44:H44"/>
    <mergeCell ref="I44:J44"/>
    <mergeCell ref="C51:E51"/>
    <mergeCell ref="F51:H51"/>
    <mergeCell ref="I51:J51"/>
    <mergeCell ref="B45:B52"/>
    <mergeCell ref="C45:E45"/>
    <mergeCell ref="F45:H45"/>
    <mergeCell ref="I45:J45"/>
    <mergeCell ref="C46:E46"/>
    <mergeCell ref="F46:H46"/>
    <mergeCell ref="I46:J46"/>
    <mergeCell ref="C47:E47"/>
    <mergeCell ref="F47:H47"/>
    <mergeCell ref="I47:J47"/>
    <mergeCell ref="C48:E48"/>
    <mergeCell ref="F48:H48"/>
    <mergeCell ref="I48:J48"/>
    <mergeCell ref="C49:E49"/>
  </mergeCells>
  <conditionalFormatting sqref="F45:F53">
    <cfRule type="expression" dxfId="92" priority="1">
      <formula>F45="Yet to be Completed"</formula>
    </cfRule>
  </conditionalFormatting>
  <hyperlinks>
    <hyperlink ref="C53:E53" location="'Ancillary Equipment'!A1" display="Ancillary Equipment" xr:uid="{41D8470F-72F9-47F1-A6B8-C5FB0CCB8264}"/>
    <hyperlink ref="C45:E45" location="'Talk &amp; Text'!A1" display="Talk &amp; Text" xr:uid="{850B97D7-107A-40C2-95D8-4B7955CEBDE0}"/>
    <hyperlink ref="C46:E46" location="'And-Rugged'!A1" display="And-Rugged" xr:uid="{DAC07F81-A666-4F15-B5E8-B304F013D179}"/>
    <hyperlink ref="C47:E47" location="'And-Low'!A1" display="And-Low" xr:uid="{B4B03F52-16F3-4DD7-9BB0-0D8DB4C45EA9}"/>
    <hyperlink ref="C48:E48" location="'And-Mid'!A1" display="And-Mid" xr:uid="{E3801196-FEFE-459A-A897-E7175E3CB53B}"/>
    <hyperlink ref="C49:E49" location="'And-High'!A1" display="And-High" xr:uid="{F65AA881-9B1E-429F-AF8D-D57CA863420E}"/>
    <hyperlink ref="C50:E50" location="'iOS-Low'!A1" display="iOS-Low" xr:uid="{C88BE7D1-113C-4BC5-AC93-6EB8FEA0D242}"/>
    <hyperlink ref="C51:E51" location="'iOS-Mid'!A1" display="iOS-Mid" xr:uid="{9579D9A9-E795-43DC-A784-3F5D75DB2EEA}"/>
    <hyperlink ref="C52:E52" location="'iOS-High'!A1" display="iOS-High" xr:uid="{E5AE3414-F0FF-4C56-8AD1-B4B961740D1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AD71-BC52-4759-AAE1-EF29C9BA4E4D}">
  <dimension ref="A1:F36"/>
  <sheetViews>
    <sheetView workbookViewId="0"/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6640625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IF(Instructions!F52="Yet To Be Completed","Yet To Be Completed","Completed")</f>
        <v>Yet To Be Completed</v>
      </c>
    </row>
    <row r="4" spans="1:6" ht="21.6" thickBot="1" x14ac:dyDescent="0.45">
      <c r="B4" s="714" t="s">
        <v>86</v>
      </c>
      <c r="C4" s="715"/>
      <c r="D4" s="715"/>
      <c r="E4" s="715"/>
      <c r="F4" s="715"/>
    </row>
    <row r="5" spans="1:6" ht="16.2" thickBot="1" x14ac:dyDescent="0.35">
      <c r="A5" s="75">
        <f>COUNTA(F5)</f>
        <v>0</v>
      </c>
      <c r="B5" s="759" t="s">
        <v>1</v>
      </c>
      <c r="C5" s="760"/>
      <c r="D5" s="760"/>
      <c r="E5" s="761"/>
      <c r="F5" s="5"/>
    </row>
    <row r="6" spans="1:6" ht="18.600000000000001" thickBot="1" x14ac:dyDescent="0.35">
      <c r="A6" s="75">
        <f t="shared" ref="A6:A35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 t="shared" si="0"/>
        <v>0</v>
      </c>
      <c r="B7" s="746">
        <v>1</v>
      </c>
      <c r="C7" s="725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si="0"/>
        <v>0</v>
      </c>
      <c r="B8" s="747"/>
      <c r="C8" s="699"/>
      <c r="D8" s="14" t="s">
        <v>10</v>
      </c>
      <c r="E8" s="15" t="s">
        <v>11</v>
      </c>
      <c r="F8" s="16"/>
    </row>
    <row r="9" spans="1:6" ht="63" thickBot="1" x14ac:dyDescent="0.35">
      <c r="A9" s="75">
        <f t="shared" si="0"/>
        <v>0</v>
      </c>
      <c r="B9" s="748"/>
      <c r="C9" s="700"/>
      <c r="D9" s="633" t="s">
        <v>12</v>
      </c>
      <c r="E9" s="18" t="s">
        <v>13</v>
      </c>
      <c r="F9" s="19"/>
    </row>
    <row r="10" spans="1:6" ht="16.2" thickTop="1" x14ac:dyDescent="0.3">
      <c r="A10" s="75">
        <f t="shared" si="0"/>
        <v>0</v>
      </c>
      <c r="B10" s="749">
        <v>2</v>
      </c>
      <c r="C10" s="698" t="s">
        <v>14</v>
      </c>
      <c r="D10" s="573" t="s">
        <v>15</v>
      </c>
      <c r="E10" s="21" t="s">
        <v>131</v>
      </c>
      <c r="F10" s="22"/>
    </row>
    <row r="11" spans="1:6" ht="15.6" x14ac:dyDescent="0.3">
      <c r="A11" s="75">
        <f t="shared" si="0"/>
        <v>0</v>
      </c>
      <c r="B11" s="750"/>
      <c r="C11" s="699"/>
      <c r="D11" s="74" t="s">
        <v>17</v>
      </c>
      <c r="E11" s="15" t="s">
        <v>652</v>
      </c>
      <c r="F11" s="16"/>
    </row>
    <row r="12" spans="1:6" ht="16.2" thickBot="1" x14ac:dyDescent="0.35">
      <c r="A12" s="75">
        <f t="shared" si="0"/>
        <v>0</v>
      </c>
      <c r="B12" s="751"/>
      <c r="C12" s="700"/>
      <c r="D12" s="629" t="s">
        <v>19</v>
      </c>
      <c r="E12" s="24" t="s">
        <v>94</v>
      </c>
      <c r="F12" s="28"/>
    </row>
    <row r="13" spans="1:6" ht="31.8" thickTop="1" x14ac:dyDescent="0.3">
      <c r="A13" s="75">
        <f t="shared" si="0"/>
        <v>0</v>
      </c>
      <c r="B13" s="755">
        <v>3</v>
      </c>
      <c r="C13" s="698" t="s">
        <v>21</v>
      </c>
      <c r="D13" s="573" t="s">
        <v>22</v>
      </c>
      <c r="E13" s="210" t="s">
        <v>643</v>
      </c>
      <c r="F13" s="62"/>
    </row>
    <row r="14" spans="1:6" ht="31.8" thickBot="1" x14ac:dyDescent="0.35">
      <c r="A14" s="75">
        <f t="shared" si="0"/>
        <v>0</v>
      </c>
      <c r="B14" s="748"/>
      <c r="C14" s="700"/>
      <c r="D14" s="629" t="s">
        <v>23</v>
      </c>
      <c r="E14" s="263" t="s">
        <v>90</v>
      </c>
      <c r="F14" s="62"/>
    </row>
    <row r="15" spans="1:6" ht="16.2" customHeight="1" thickTop="1" thickBot="1" x14ac:dyDescent="0.35">
      <c r="A15" s="75">
        <f t="shared" si="0"/>
        <v>0</v>
      </c>
      <c r="B15" s="64">
        <v>4</v>
      </c>
      <c r="C15" s="38" t="s">
        <v>25</v>
      </c>
      <c r="D15" s="120" t="s">
        <v>28</v>
      </c>
      <c r="E15" s="87" t="s">
        <v>146</v>
      </c>
      <c r="F15" s="619"/>
    </row>
    <row r="16" spans="1:6" ht="16.2" thickTop="1" x14ac:dyDescent="0.3">
      <c r="A16" s="75">
        <f t="shared" si="0"/>
        <v>0</v>
      </c>
      <c r="B16" s="755">
        <v>5</v>
      </c>
      <c r="C16" s="698" t="s">
        <v>30</v>
      </c>
      <c r="D16" s="573" t="s">
        <v>31</v>
      </c>
      <c r="E16" s="33" t="s">
        <v>32</v>
      </c>
      <c r="F16" s="34"/>
    </row>
    <row r="17" spans="1:6" ht="15.6" x14ac:dyDescent="0.3">
      <c r="A17" s="75">
        <f t="shared" si="0"/>
        <v>0</v>
      </c>
      <c r="B17" s="747"/>
      <c r="C17" s="699"/>
      <c r="D17" s="74" t="s">
        <v>33</v>
      </c>
      <c r="E17" s="35" t="s">
        <v>34</v>
      </c>
      <c r="F17" s="36"/>
    </row>
    <row r="18" spans="1:6" ht="15.6" x14ac:dyDescent="0.3">
      <c r="A18" s="75">
        <f t="shared" si="0"/>
        <v>0</v>
      </c>
      <c r="B18" s="747"/>
      <c r="C18" s="699"/>
      <c r="D18" s="74" t="s">
        <v>35</v>
      </c>
      <c r="E18" s="73" t="s">
        <v>36</v>
      </c>
      <c r="F18" s="62"/>
    </row>
    <row r="19" spans="1:6" ht="16.2" thickBot="1" x14ac:dyDescent="0.35">
      <c r="A19" s="75">
        <f t="shared" si="0"/>
        <v>0</v>
      </c>
      <c r="B19" s="748"/>
      <c r="C19" s="700"/>
      <c r="D19" s="629" t="s">
        <v>37</v>
      </c>
      <c r="E19" s="627" t="s">
        <v>36</v>
      </c>
      <c r="F19" s="62"/>
    </row>
    <row r="20" spans="1:6" ht="16.8" thickTop="1" thickBot="1" x14ac:dyDescent="0.35">
      <c r="A20" s="75">
        <f t="shared" si="0"/>
        <v>0</v>
      </c>
      <c r="B20" s="37">
        <v>6</v>
      </c>
      <c r="C20" s="38" t="s">
        <v>38</v>
      </c>
      <c r="D20" s="26" t="s">
        <v>39</v>
      </c>
      <c r="E20" s="27" t="s">
        <v>644</v>
      </c>
      <c r="F20" s="28"/>
    </row>
    <row r="21" spans="1:6" ht="16.2" thickTop="1" x14ac:dyDescent="0.3">
      <c r="A21" s="75">
        <f t="shared" si="0"/>
        <v>0</v>
      </c>
      <c r="B21" s="695">
        <v>7</v>
      </c>
      <c r="C21" s="698" t="s">
        <v>41</v>
      </c>
      <c r="D21" s="32" t="s">
        <v>42</v>
      </c>
      <c r="E21" s="33" t="s">
        <v>650</v>
      </c>
      <c r="F21" s="62"/>
    </row>
    <row r="22" spans="1:6" ht="25.8" customHeight="1" thickBot="1" x14ac:dyDescent="0.35">
      <c r="A22" s="75">
        <f t="shared" si="0"/>
        <v>0</v>
      </c>
      <c r="B22" s="697"/>
      <c r="C22" s="699"/>
      <c r="D22" s="29" t="s">
        <v>73</v>
      </c>
      <c r="E22" s="30" t="s">
        <v>639</v>
      </c>
      <c r="F22" s="618"/>
    </row>
    <row r="23" spans="1:6" ht="16.2" thickTop="1" x14ac:dyDescent="0.3">
      <c r="A23" s="75">
        <f t="shared" si="0"/>
        <v>0</v>
      </c>
      <c r="B23" s="780">
        <v>8</v>
      </c>
      <c r="C23" s="742" t="s">
        <v>44</v>
      </c>
      <c r="D23" s="634" t="s">
        <v>45</v>
      </c>
      <c r="E23" s="66" t="s">
        <v>46</v>
      </c>
      <c r="F23" s="67"/>
    </row>
    <row r="24" spans="1:6" ht="43.8" thickBot="1" x14ac:dyDescent="0.35">
      <c r="A24" s="75">
        <f t="shared" si="0"/>
        <v>0</v>
      </c>
      <c r="B24" s="781"/>
      <c r="C24" s="743"/>
      <c r="D24" s="23" t="s">
        <v>624</v>
      </c>
      <c r="E24" s="632" t="s">
        <v>625</v>
      </c>
      <c r="F24" s="542"/>
    </row>
    <row r="25" spans="1:6" ht="16.2" thickTop="1" x14ac:dyDescent="0.3">
      <c r="A25" s="75">
        <f t="shared" si="0"/>
        <v>0</v>
      </c>
      <c r="B25" s="777">
        <v>9</v>
      </c>
      <c r="C25" s="738" t="s">
        <v>49</v>
      </c>
      <c r="D25" s="46" t="s">
        <v>50</v>
      </c>
      <c r="E25" s="47" t="s">
        <v>51</v>
      </c>
      <c r="F25" s="48"/>
    </row>
    <row r="26" spans="1:6" ht="15.6" x14ac:dyDescent="0.3">
      <c r="A26" s="75">
        <f t="shared" si="0"/>
        <v>0</v>
      </c>
      <c r="B26" s="776"/>
      <c r="C26" s="738"/>
      <c r="D26" s="41" t="s">
        <v>52</v>
      </c>
      <c r="E26" s="49" t="s">
        <v>53</v>
      </c>
      <c r="F26" s="50"/>
    </row>
    <row r="27" spans="1:6" x14ac:dyDescent="0.3">
      <c r="A27" s="75">
        <f t="shared" si="0"/>
        <v>0</v>
      </c>
      <c r="B27" s="776"/>
      <c r="C27" s="738"/>
      <c r="D27" s="740" t="s">
        <v>54</v>
      </c>
      <c r="E27" s="49" t="s">
        <v>55</v>
      </c>
      <c r="F27" s="50"/>
    </row>
    <row r="28" spans="1:6" x14ac:dyDescent="0.3">
      <c r="A28" s="75">
        <f t="shared" si="0"/>
        <v>0</v>
      </c>
      <c r="B28" s="776"/>
      <c r="C28" s="738"/>
      <c r="D28" s="702"/>
      <c r="E28" s="49" t="s">
        <v>56</v>
      </c>
      <c r="F28" s="50"/>
    </row>
    <row r="29" spans="1:6" x14ac:dyDescent="0.3">
      <c r="A29" s="75">
        <f t="shared" si="0"/>
        <v>0</v>
      </c>
      <c r="B29" s="776"/>
      <c r="C29" s="738"/>
      <c r="D29" s="741"/>
      <c r="E29" s="49" t="s">
        <v>57</v>
      </c>
      <c r="F29" s="50"/>
    </row>
    <row r="30" spans="1:6" ht="15.6" x14ac:dyDescent="0.3">
      <c r="A30" s="75">
        <f t="shared" si="0"/>
        <v>0</v>
      </c>
      <c r="B30" s="776"/>
      <c r="C30" s="738"/>
      <c r="D30" s="41" t="s">
        <v>58</v>
      </c>
      <c r="E30" s="49" t="s">
        <v>51</v>
      </c>
      <c r="F30" s="50"/>
    </row>
    <row r="31" spans="1:6" ht="15.6" x14ac:dyDescent="0.3">
      <c r="A31" s="75">
        <f t="shared" si="0"/>
        <v>0</v>
      </c>
      <c r="B31" s="776"/>
      <c r="C31" s="738"/>
      <c r="D31" s="41" t="s">
        <v>59</v>
      </c>
      <c r="E31" s="49" t="s">
        <v>60</v>
      </c>
      <c r="F31" s="50"/>
    </row>
    <row r="32" spans="1:6" ht="15.6" x14ac:dyDescent="0.3">
      <c r="A32" s="75">
        <f t="shared" si="0"/>
        <v>0</v>
      </c>
      <c r="B32" s="776"/>
      <c r="C32" s="738"/>
      <c r="D32" s="29" t="s">
        <v>61</v>
      </c>
      <c r="E32" s="393" t="s">
        <v>62</v>
      </c>
      <c r="F32" s="610"/>
    </row>
    <row r="33" spans="1:6" ht="15.6" x14ac:dyDescent="0.3">
      <c r="A33" s="75">
        <f t="shared" si="0"/>
        <v>0</v>
      </c>
      <c r="B33" s="776"/>
      <c r="C33" s="738"/>
      <c r="D33" s="41" t="s">
        <v>65</v>
      </c>
      <c r="E33" s="49" t="s">
        <v>66</v>
      </c>
      <c r="F33" s="50"/>
    </row>
    <row r="34" spans="1:6" ht="15.6" x14ac:dyDescent="0.3">
      <c r="A34" s="75">
        <f t="shared" si="0"/>
        <v>0</v>
      </c>
      <c r="B34" s="776"/>
      <c r="C34" s="738"/>
      <c r="D34" s="41" t="s">
        <v>67</v>
      </c>
      <c r="E34" s="49" t="s">
        <v>66</v>
      </c>
      <c r="F34" s="50"/>
    </row>
    <row r="35" spans="1:6" ht="16.2" thickBot="1" x14ac:dyDescent="0.35">
      <c r="A35" s="75">
        <f t="shared" si="0"/>
        <v>0</v>
      </c>
      <c r="B35" s="776"/>
      <c r="C35" s="739"/>
      <c r="D35" s="51" t="s">
        <v>68</v>
      </c>
      <c r="E35" s="52" t="s">
        <v>51</v>
      </c>
      <c r="F35" s="53"/>
    </row>
    <row r="36" spans="1:6" x14ac:dyDescent="0.3">
      <c r="A36" s="75">
        <f>SUM(A5:A35)</f>
        <v>1</v>
      </c>
    </row>
  </sheetData>
  <mergeCells count="17">
    <mergeCell ref="B25:B35"/>
    <mergeCell ref="C25:C35"/>
    <mergeCell ref="D27:D29"/>
    <mergeCell ref="C23:C24"/>
    <mergeCell ref="B23:B24"/>
    <mergeCell ref="B4:F4"/>
    <mergeCell ref="B5:E5"/>
    <mergeCell ref="B7:B9"/>
    <mergeCell ref="C7:C9"/>
    <mergeCell ref="B10:B12"/>
    <mergeCell ref="C10:C12"/>
    <mergeCell ref="B21:B22"/>
    <mergeCell ref="C21:C22"/>
    <mergeCell ref="B13:B14"/>
    <mergeCell ref="C13:C14"/>
    <mergeCell ref="B16:B19"/>
    <mergeCell ref="C16:C19"/>
  </mergeCells>
  <conditionalFormatting sqref="C2">
    <cfRule type="expression" dxfId="76" priority="4">
      <formula>C2="Yet To Be Completed"</formula>
    </cfRule>
  </conditionalFormatting>
  <conditionalFormatting sqref="F5">
    <cfRule type="expression" dxfId="75" priority="5">
      <formula>F5&lt;&gt;""</formula>
    </cfRule>
  </conditionalFormatting>
  <conditionalFormatting sqref="F7:F35">
    <cfRule type="expression" dxfId="74" priority="2">
      <formula>F7&lt;&gt;""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6458-AE02-4711-BE5E-6A000FD6CBB0}">
  <dimension ref="A1:F51"/>
  <sheetViews>
    <sheetView workbookViewId="0">
      <selection activeCell="E14" sqref="E14"/>
    </sheetView>
  </sheetViews>
  <sheetFormatPr defaultRowHeight="14.4" x14ac:dyDescent="0.3"/>
  <cols>
    <col min="2" max="2" width="21.5546875" customWidth="1"/>
    <col min="3" max="3" width="21.6640625" customWidth="1"/>
    <col min="4" max="4" width="37.5546875" customWidth="1"/>
    <col min="5" max="5" width="30.44140625" customWidth="1"/>
    <col min="6" max="6" width="29.88671875" customWidth="1"/>
  </cols>
  <sheetData>
    <row r="1" spans="1:6" ht="15" thickBot="1" x14ac:dyDescent="0.35"/>
    <row r="2" spans="1:6" ht="21.6" thickBot="1" x14ac:dyDescent="0.45">
      <c r="B2" s="784" t="s">
        <v>149</v>
      </c>
      <c r="C2" s="785"/>
      <c r="D2" s="785"/>
      <c r="E2" s="786"/>
    </row>
    <row r="3" spans="1:6" ht="21.6" thickBot="1" x14ac:dyDescent="0.45">
      <c r="B3" s="156"/>
      <c r="C3" s="156"/>
      <c r="D3" s="156"/>
      <c r="E3" s="156"/>
    </row>
    <row r="4" spans="1:6" ht="15" customHeight="1" thickBot="1" x14ac:dyDescent="0.45">
      <c r="B4" s="3" t="s">
        <v>0</v>
      </c>
      <c r="C4" s="4" t="str">
        <f>IF(Instructions!F53="Yet To Be Completed","Yet To Be Completed","Completed")</f>
        <v>Yet To Be Completed</v>
      </c>
      <c r="D4" s="156"/>
      <c r="E4" s="156"/>
    </row>
    <row r="5" spans="1:6" ht="15" thickBot="1" x14ac:dyDescent="0.35"/>
    <row r="6" spans="1:6" ht="21.6" thickBot="1" x14ac:dyDescent="0.45">
      <c r="A6" s="158">
        <v>1</v>
      </c>
      <c r="B6" s="731" t="s">
        <v>150</v>
      </c>
      <c r="C6" s="732"/>
      <c r="D6" s="732"/>
      <c r="E6" s="732"/>
      <c r="F6" s="789"/>
    </row>
    <row r="7" spans="1:6" ht="18.600000000000001" thickBot="1" x14ac:dyDescent="0.35">
      <c r="A7" s="1">
        <f>COUNTA(F7)</f>
        <v>0</v>
      </c>
      <c r="B7" s="606"/>
      <c r="C7" s="719" t="s">
        <v>154</v>
      </c>
      <c r="D7" s="720"/>
      <c r="E7" s="721"/>
      <c r="F7" s="159"/>
    </row>
    <row r="8" spans="1:6" ht="18.600000000000001" thickBot="1" x14ac:dyDescent="0.35">
      <c r="A8" s="1">
        <f t="shared" ref="A8:A18" si="0">COUNTA(F8)</f>
        <v>1</v>
      </c>
      <c r="B8" s="607" t="s">
        <v>2</v>
      </c>
      <c r="C8" s="7" t="s">
        <v>3</v>
      </c>
      <c r="D8" s="8" t="s">
        <v>4</v>
      </c>
      <c r="E8" s="9" t="s">
        <v>5</v>
      </c>
      <c r="F8" s="10" t="s">
        <v>6</v>
      </c>
    </row>
    <row r="9" spans="1:6" ht="15.6" x14ac:dyDescent="0.3">
      <c r="A9" s="1">
        <f>COUNTA(F9)</f>
        <v>0</v>
      </c>
      <c r="B9" s="787">
        <v>1</v>
      </c>
      <c r="C9" s="688" t="s">
        <v>7</v>
      </c>
      <c r="D9" s="46" t="s">
        <v>155</v>
      </c>
      <c r="E9" s="139" t="s">
        <v>9</v>
      </c>
      <c r="F9" s="140"/>
    </row>
    <row r="10" spans="1:6" ht="31.2" x14ac:dyDescent="0.3">
      <c r="A10" s="1">
        <f t="shared" si="0"/>
        <v>0</v>
      </c>
      <c r="B10" s="783"/>
      <c r="C10" s="688"/>
      <c r="D10" s="41" t="s">
        <v>10</v>
      </c>
      <c r="E10" s="160" t="s">
        <v>11</v>
      </c>
      <c r="F10" s="161"/>
    </row>
    <row r="11" spans="1:6" ht="16.2" thickBot="1" x14ac:dyDescent="0.35">
      <c r="A11" s="1">
        <f t="shared" si="0"/>
        <v>0</v>
      </c>
      <c r="B11" s="788"/>
      <c r="C11" s="689"/>
      <c r="D11" s="162" t="s">
        <v>12</v>
      </c>
      <c r="E11" s="27" t="s">
        <v>99</v>
      </c>
      <c r="F11" s="28"/>
    </row>
    <row r="12" spans="1:6" ht="16.8" thickTop="1" thickBot="1" x14ac:dyDescent="0.35">
      <c r="A12" s="1">
        <f>COUNTA(F12)</f>
        <v>0</v>
      </c>
      <c r="B12" s="622">
        <v>2</v>
      </c>
      <c r="C12" s="163" t="s">
        <v>14</v>
      </c>
      <c r="D12" s="120" t="s">
        <v>156</v>
      </c>
      <c r="E12" s="145" t="s">
        <v>157</v>
      </c>
      <c r="F12" s="146"/>
    </row>
    <row r="13" spans="1:6" ht="16.8" thickTop="1" thickBot="1" x14ac:dyDescent="0.35">
      <c r="A13" s="1">
        <f t="shared" si="0"/>
        <v>0</v>
      </c>
      <c r="B13" s="623">
        <v>3</v>
      </c>
      <c r="C13" s="163" t="s">
        <v>25</v>
      </c>
      <c r="D13" s="164" t="s">
        <v>159</v>
      </c>
      <c r="E13" s="24" t="s">
        <v>158</v>
      </c>
      <c r="F13" s="19"/>
    </row>
    <row r="14" spans="1:6" ht="16.2" thickTop="1" x14ac:dyDescent="0.3">
      <c r="A14" s="1">
        <f t="shared" si="0"/>
        <v>0</v>
      </c>
      <c r="B14" s="782">
        <v>4</v>
      </c>
      <c r="C14" s="687" t="s">
        <v>30</v>
      </c>
      <c r="D14" s="165" t="s">
        <v>160</v>
      </c>
      <c r="E14" s="33" t="s">
        <v>672</v>
      </c>
      <c r="F14" s="34"/>
    </row>
    <row r="15" spans="1:6" ht="16.2" thickBot="1" x14ac:dyDescent="0.35">
      <c r="A15" s="1">
        <f t="shared" si="0"/>
        <v>0</v>
      </c>
      <c r="B15" s="783"/>
      <c r="C15" s="688"/>
      <c r="D15" s="166" t="s">
        <v>161</v>
      </c>
      <c r="E15" s="35" t="s">
        <v>162</v>
      </c>
      <c r="F15" s="36"/>
    </row>
    <row r="16" spans="1:6" ht="16.2" thickTop="1" x14ac:dyDescent="0.3">
      <c r="A16" s="1">
        <f t="shared" si="0"/>
        <v>0</v>
      </c>
      <c r="B16" s="782">
        <v>5</v>
      </c>
      <c r="C16" s="687" t="s">
        <v>163</v>
      </c>
      <c r="D16" s="165" t="s">
        <v>164</v>
      </c>
      <c r="E16" s="635" t="s">
        <v>645</v>
      </c>
      <c r="F16" s="34"/>
    </row>
    <row r="17" spans="1:6" ht="16.2" thickBot="1" x14ac:dyDescent="0.35">
      <c r="A17" s="1">
        <f>COUNTA(F17)</f>
        <v>0</v>
      </c>
      <c r="B17" s="788"/>
      <c r="C17" s="689"/>
      <c r="D17" s="167" t="s">
        <v>165</v>
      </c>
      <c r="E17" s="637" t="s">
        <v>166</v>
      </c>
      <c r="F17" s="19"/>
    </row>
    <row r="18" spans="1:6" ht="32.4" thickTop="1" thickBot="1" x14ac:dyDescent="0.35">
      <c r="A18" s="1">
        <f t="shared" si="0"/>
        <v>0</v>
      </c>
      <c r="B18" s="624">
        <v>10</v>
      </c>
      <c r="C18" s="55" t="s">
        <v>70</v>
      </c>
      <c r="D18" s="56" t="s">
        <v>640</v>
      </c>
      <c r="E18" s="636" t="s">
        <v>589</v>
      </c>
      <c r="F18" s="525"/>
    </row>
    <row r="19" spans="1:6" ht="15" thickBot="1" x14ac:dyDescent="0.35">
      <c r="A19" s="608">
        <f>SUM(A7:A18)</f>
        <v>1</v>
      </c>
    </row>
    <row r="20" spans="1:6" ht="21.6" thickBot="1" x14ac:dyDescent="0.45">
      <c r="A20" s="158">
        <v>2</v>
      </c>
      <c r="B20" s="756" t="s">
        <v>167</v>
      </c>
      <c r="C20" s="757"/>
      <c r="D20" s="757"/>
      <c r="E20" s="758"/>
    </row>
    <row r="21" spans="1:6" ht="18.600000000000001" thickBot="1" x14ac:dyDescent="0.35">
      <c r="A21" s="1">
        <f>COUNTA(F21)</f>
        <v>0</v>
      </c>
      <c r="B21" s="606"/>
      <c r="C21" s="719" t="s">
        <v>154</v>
      </c>
      <c r="D21" s="720"/>
      <c r="E21" s="721"/>
      <c r="F21" s="5"/>
    </row>
    <row r="22" spans="1:6" ht="18.600000000000001" thickBot="1" x14ac:dyDescent="0.35">
      <c r="A22" s="1">
        <f t="shared" ref="A22:A33" si="1">COUNTA(F22)</f>
        <v>1</v>
      </c>
      <c r="B22" s="607" t="s">
        <v>2</v>
      </c>
      <c r="C22" s="7" t="s">
        <v>3</v>
      </c>
      <c r="D22" s="8" t="s">
        <v>4</v>
      </c>
      <c r="E22" s="9" t="s">
        <v>5</v>
      </c>
      <c r="F22" s="10" t="s">
        <v>6</v>
      </c>
    </row>
    <row r="23" spans="1:6" ht="15.6" x14ac:dyDescent="0.3">
      <c r="A23" s="1">
        <f t="shared" si="1"/>
        <v>0</v>
      </c>
      <c r="B23" s="787">
        <v>1</v>
      </c>
      <c r="C23" s="716" t="s">
        <v>7</v>
      </c>
      <c r="D23" s="46" t="s">
        <v>155</v>
      </c>
      <c r="E23" s="139" t="s">
        <v>9</v>
      </c>
      <c r="F23" s="140"/>
    </row>
    <row r="24" spans="1:6" ht="31.2" x14ac:dyDescent="0.3">
      <c r="A24" s="1">
        <f t="shared" si="1"/>
        <v>0</v>
      </c>
      <c r="B24" s="783"/>
      <c r="C24" s="688"/>
      <c r="D24" s="41" t="s">
        <v>10</v>
      </c>
      <c r="E24" s="160" t="s">
        <v>11</v>
      </c>
      <c r="F24" s="161"/>
    </row>
    <row r="25" spans="1:6" ht="16.2" thickBot="1" x14ac:dyDescent="0.35">
      <c r="A25" s="1">
        <f t="shared" si="1"/>
        <v>0</v>
      </c>
      <c r="B25" s="788"/>
      <c r="C25" s="689"/>
      <c r="D25" s="162" t="s">
        <v>12</v>
      </c>
      <c r="E25" s="27" t="s">
        <v>99</v>
      </c>
      <c r="F25" s="28"/>
    </row>
    <row r="26" spans="1:6" ht="16.8" thickTop="1" thickBot="1" x14ac:dyDescent="0.35">
      <c r="A26" s="1">
        <f t="shared" si="1"/>
        <v>0</v>
      </c>
      <c r="B26" s="622">
        <v>2</v>
      </c>
      <c r="C26" s="163" t="s">
        <v>14</v>
      </c>
      <c r="D26" s="120" t="s">
        <v>156</v>
      </c>
      <c r="E26" s="145" t="s">
        <v>157</v>
      </c>
      <c r="F26" s="146"/>
    </row>
    <row r="27" spans="1:6" ht="16.2" thickTop="1" x14ac:dyDescent="0.3">
      <c r="A27" s="1">
        <f t="shared" si="1"/>
        <v>0</v>
      </c>
      <c r="B27" s="782">
        <v>3</v>
      </c>
      <c r="C27" s="687" t="s">
        <v>30</v>
      </c>
      <c r="D27" s="162" t="s">
        <v>170</v>
      </c>
      <c r="E27" s="27" t="s">
        <v>171</v>
      </c>
      <c r="F27" s="28"/>
    </row>
    <row r="28" spans="1:6" ht="16.2" thickBot="1" x14ac:dyDescent="0.35">
      <c r="A28" s="1">
        <f t="shared" si="1"/>
        <v>0</v>
      </c>
      <c r="B28" s="783"/>
      <c r="C28" s="688"/>
      <c r="D28" s="17" t="s">
        <v>160</v>
      </c>
      <c r="E28" s="18" t="s">
        <v>661</v>
      </c>
      <c r="F28" s="19"/>
    </row>
    <row r="29" spans="1:6" ht="16.2" thickTop="1" x14ac:dyDescent="0.3">
      <c r="A29" s="1">
        <f t="shared" si="1"/>
        <v>0</v>
      </c>
      <c r="B29" s="782">
        <v>4</v>
      </c>
      <c r="C29" s="687" t="s">
        <v>172</v>
      </c>
      <c r="D29" s="162" t="s">
        <v>173</v>
      </c>
      <c r="E29" s="635" t="s">
        <v>174</v>
      </c>
      <c r="F29" s="28"/>
    </row>
    <row r="30" spans="1:6" ht="15.6" x14ac:dyDescent="0.3">
      <c r="A30" s="1">
        <f t="shared" si="1"/>
        <v>0</v>
      </c>
      <c r="B30" s="783"/>
      <c r="C30" s="688"/>
      <c r="D30" s="41" t="s">
        <v>175</v>
      </c>
      <c r="E30" s="139" t="s">
        <v>145</v>
      </c>
      <c r="F30" s="161"/>
    </row>
    <row r="31" spans="1:6" ht="16.2" thickBot="1" x14ac:dyDescent="0.35">
      <c r="A31" s="1">
        <f t="shared" si="1"/>
        <v>0</v>
      </c>
      <c r="B31" s="783"/>
      <c r="C31" s="688"/>
      <c r="D31" s="41" t="s">
        <v>646</v>
      </c>
      <c r="E31" s="160" t="s">
        <v>145</v>
      </c>
      <c r="F31" s="161"/>
    </row>
    <row r="32" spans="1:6" ht="16.8" thickTop="1" thickBot="1" x14ac:dyDescent="0.35">
      <c r="A32" s="1">
        <f t="shared" si="1"/>
        <v>0</v>
      </c>
      <c r="B32" s="625">
        <v>5</v>
      </c>
      <c r="C32" s="170" t="s">
        <v>176</v>
      </c>
      <c r="D32" s="171" t="s">
        <v>177</v>
      </c>
      <c r="E32" s="155" t="s">
        <v>178</v>
      </c>
      <c r="F32" s="172"/>
    </row>
    <row r="33" spans="1:6" ht="16.8" thickTop="1" thickBot="1" x14ac:dyDescent="0.35">
      <c r="A33" s="1">
        <f t="shared" si="1"/>
        <v>0</v>
      </c>
      <c r="B33" s="625">
        <v>6</v>
      </c>
      <c r="C33" s="170" t="s">
        <v>179</v>
      </c>
      <c r="D33" s="171" t="s">
        <v>180</v>
      </c>
      <c r="E33" s="155" t="s">
        <v>181</v>
      </c>
      <c r="F33" s="172"/>
    </row>
    <row r="34" spans="1:6" ht="32.4" thickTop="1" thickBot="1" x14ac:dyDescent="0.35">
      <c r="A34" s="1">
        <f>COUNTA(F34)</f>
        <v>0</v>
      </c>
      <c r="B34" s="626">
        <v>7</v>
      </c>
      <c r="C34" s="170" t="s">
        <v>70</v>
      </c>
      <c r="D34" s="56" t="s">
        <v>641</v>
      </c>
      <c r="E34" s="57" t="s">
        <v>589</v>
      </c>
      <c r="F34" s="58"/>
    </row>
    <row r="35" spans="1:6" ht="15" thickBot="1" x14ac:dyDescent="0.35">
      <c r="A35" s="608">
        <f>SUM(A21:A34)</f>
        <v>1</v>
      </c>
    </row>
    <row r="36" spans="1:6" ht="21.6" thickBot="1" x14ac:dyDescent="0.45">
      <c r="A36" s="158">
        <v>3</v>
      </c>
      <c r="B36" s="756" t="s">
        <v>182</v>
      </c>
      <c r="C36" s="757"/>
      <c r="D36" s="757"/>
      <c r="E36" s="758"/>
    </row>
    <row r="37" spans="1:6" ht="18.600000000000001" thickBot="1" x14ac:dyDescent="0.35">
      <c r="A37" s="1">
        <f>COUNTA(F37)</f>
        <v>0</v>
      </c>
      <c r="B37" s="620"/>
      <c r="C37" s="719" t="s">
        <v>154</v>
      </c>
      <c r="D37" s="720"/>
      <c r="E37" s="721"/>
      <c r="F37" s="5"/>
    </row>
    <row r="38" spans="1:6" ht="18.600000000000001" thickBot="1" x14ac:dyDescent="0.35">
      <c r="A38" s="1">
        <f t="shared" ref="A38:A49" si="2">COUNTA(F38)</f>
        <v>1</v>
      </c>
      <c r="B38" s="621" t="s">
        <v>2</v>
      </c>
      <c r="C38" s="7" t="s">
        <v>3</v>
      </c>
      <c r="D38" s="8" t="s">
        <v>4</v>
      </c>
      <c r="E38" s="9" t="s">
        <v>5</v>
      </c>
      <c r="F38" s="10" t="s">
        <v>6</v>
      </c>
    </row>
    <row r="39" spans="1:6" ht="15.6" x14ac:dyDescent="0.3">
      <c r="A39" s="1">
        <f t="shared" si="2"/>
        <v>0</v>
      </c>
      <c r="B39" s="787">
        <v>1</v>
      </c>
      <c r="C39" s="716" t="s">
        <v>7</v>
      </c>
      <c r="D39" s="46" t="s">
        <v>155</v>
      </c>
      <c r="E39" s="139" t="s">
        <v>9</v>
      </c>
      <c r="F39" s="140"/>
    </row>
    <row r="40" spans="1:6" ht="31.2" x14ac:dyDescent="0.3">
      <c r="A40" s="1">
        <f t="shared" si="2"/>
        <v>0</v>
      </c>
      <c r="B40" s="783"/>
      <c r="C40" s="688"/>
      <c r="D40" s="41" t="s">
        <v>10</v>
      </c>
      <c r="E40" s="160" t="s">
        <v>11</v>
      </c>
      <c r="F40" s="161"/>
    </row>
    <row r="41" spans="1:6" ht="16.2" thickBot="1" x14ac:dyDescent="0.35">
      <c r="A41" s="1">
        <f t="shared" si="2"/>
        <v>0</v>
      </c>
      <c r="B41" s="788"/>
      <c r="C41" s="689"/>
      <c r="D41" s="162" t="s">
        <v>12</v>
      </c>
      <c r="E41" s="27" t="s">
        <v>99</v>
      </c>
      <c r="F41" s="28"/>
    </row>
    <row r="42" spans="1:6" ht="16.8" thickTop="1" thickBot="1" x14ac:dyDescent="0.35">
      <c r="A42" s="1">
        <f t="shared" si="2"/>
        <v>0</v>
      </c>
      <c r="B42" s="622">
        <v>2</v>
      </c>
      <c r="C42" s="163" t="s">
        <v>14</v>
      </c>
      <c r="D42" s="120" t="s">
        <v>156</v>
      </c>
      <c r="E42" s="145" t="s">
        <v>145</v>
      </c>
      <c r="F42" s="146"/>
    </row>
    <row r="43" spans="1:6" ht="16.2" thickTop="1" x14ac:dyDescent="0.3">
      <c r="A43" s="1">
        <f t="shared" si="2"/>
        <v>0</v>
      </c>
      <c r="B43" s="782">
        <v>3</v>
      </c>
      <c r="C43" s="687" t="s">
        <v>30</v>
      </c>
      <c r="D43" s="162" t="s">
        <v>170</v>
      </c>
      <c r="E43" s="27" t="s">
        <v>171</v>
      </c>
      <c r="F43" s="28"/>
    </row>
    <row r="44" spans="1:6" ht="16.2" thickBot="1" x14ac:dyDescent="0.35">
      <c r="A44" s="1">
        <f t="shared" si="2"/>
        <v>0</v>
      </c>
      <c r="B44" s="783"/>
      <c r="C44" s="688"/>
      <c r="D44" s="17" t="s">
        <v>160</v>
      </c>
      <c r="E44" s="160" t="s">
        <v>661</v>
      </c>
      <c r="F44" s="161"/>
    </row>
    <row r="45" spans="1:6" ht="16.8" thickTop="1" thickBot="1" x14ac:dyDescent="0.35">
      <c r="A45" s="1">
        <f t="shared" si="2"/>
        <v>0</v>
      </c>
      <c r="B45" s="623">
        <v>4</v>
      </c>
      <c r="C45" s="163" t="s">
        <v>25</v>
      </c>
      <c r="D45" s="46" t="s">
        <v>26</v>
      </c>
      <c r="E45" s="33" t="s">
        <v>158</v>
      </c>
      <c r="F45" s="34"/>
    </row>
    <row r="46" spans="1:6" ht="16.2" thickTop="1" x14ac:dyDescent="0.3">
      <c r="A46" s="1">
        <f t="shared" si="2"/>
        <v>0</v>
      </c>
      <c r="B46" s="782">
        <v>5</v>
      </c>
      <c r="C46" s="687" t="s">
        <v>183</v>
      </c>
      <c r="D46" s="20" t="s">
        <v>184</v>
      </c>
      <c r="E46" s="21" t="s">
        <v>185</v>
      </c>
      <c r="F46" s="22"/>
    </row>
    <row r="47" spans="1:6" ht="15.6" x14ac:dyDescent="0.3">
      <c r="A47" s="1">
        <f t="shared" si="2"/>
        <v>0</v>
      </c>
      <c r="B47" s="783"/>
      <c r="C47" s="688"/>
      <c r="D47" s="41" t="s">
        <v>186</v>
      </c>
      <c r="E47" s="160" t="s">
        <v>187</v>
      </c>
      <c r="F47" s="161"/>
    </row>
    <row r="48" spans="1:6" ht="16.2" thickBot="1" x14ac:dyDescent="0.35">
      <c r="A48" s="1">
        <f t="shared" si="2"/>
        <v>0</v>
      </c>
      <c r="B48" s="788"/>
      <c r="C48" s="689"/>
      <c r="D48" s="164" t="s">
        <v>188</v>
      </c>
      <c r="E48" s="24" t="s">
        <v>189</v>
      </c>
      <c r="F48" s="175"/>
    </row>
    <row r="49" spans="1:6" ht="32.4" thickTop="1" thickBot="1" x14ac:dyDescent="0.35">
      <c r="A49" s="1">
        <f t="shared" si="2"/>
        <v>0</v>
      </c>
      <c r="B49" s="624">
        <v>6</v>
      </c>
      <c r="C49" s="638" t="s">
        <v>70</v>
      </c>
      <c r="D49" s="639" t="s">
        <v>641</v>
      </c>
      <c r="E49" s="640" t="s">
        <v>589</v>
      </c>
      <c r="F49" s="58"/>
    </row>
    <row r="50" spans="1:6" x14ac:dyDescent="0.3">
      <c r="A50" s="1">
        <f>SUM(A37:A49)</f>
        <v>1</v>
      </c>
    </row>
    <row r="51" spans="1:6" x14ac:dyDescent="0.3">
      <c r="A51" s="1">
        <f>SUM(A50+A35+A19)</f>
        <v>3</v>
      </c>
    </row>
  </sheetData>
  <mergeCells count="25">
    <mergeCell ref="B39:B41"/>
    <mergeCell ref="C39:C41"/>
    <mergeCell ref="B43:B44"/>
    <mergeCell ref="C43:C44"/>
    <mergeCell ref="B46:B48"/>
    <mergeCell ref="C46:C48"/>
    <mergeCell ref="C37:E37"/>
    <mergeCell ref="B16:B17"/>
    <mergeCell ref="C16:C17"/>
    <mergeCell ref="B20:E20"/>
    <mergeCell ref="C21:E21"/>
    <mergeCell ref="B23:B25"/>
    <mergeCell ref="C23:C25"/>
    <mergeCell ref="B27:B28"/>
    <mergeCell ref="C27:C28"/>
    <mergeCell ref="B29:B31"/>
    <mergeCell ref="C29:C31"/>
    <mergeCell ref="B36:E36"/>
    <mergeCell ref="B14:B15"/>
    <mergeCell ref="C14:C15"/>
    <mergeCell ref="B2:E2"/>
    <mergeCell ref="C7:E7"/>
    <mergeCell ref="B9:B11"/>
    <mergeCell ref="C9:C11"/>
    <mergeCell ref="B6:F6"/>
  </mergeCells>
  <conditionalFormatting sqref="C4">
    <cfRule type="expression" dxfId="73" priority="11">
      <formula>C4="Yet To Be Completed"</formula>
    </cfRule>
  </conditionalFormatting>
  <conditionalFormatting sqref="F7">
    <cfRule type="expression" dxfId="72" priority="6">
      <formula>F7&lt;&gt;""</formula>
    </cfRule>
  </conditionalFormatting>
  <conditionalFormatting sqref="F9:F18">
    <cfRule type="expression" dxfId="71" priority="1">
      <formula>F9&lt;&gt;""</formula>
    </cfRule>
  </conditionalFormatting>
  <conditionalFormatting sqref="F21">
    <cfRule type="expression" dxfId="70" priority="10">
      <formula>F21&lt;&gt;""</formula>
    </cfRule>
  </conditionalFormatting>
  <conditionalFormatting sqref="F23:F34">
    <cfRule type="expression" dxfId="69" priority="3">
      <formula>F23&lt;&gt;""</formula>
    </cfRule>
  </conditionalFormatting>
  <conditionalFormatting sqref="F37">
    <cfRule type="expression" dxfId="68" priority="8">
      <formula>F37&lt;&gt;""</formula>
    </cfRule>
  </conditionalFormatting>
  <conditionalFormatting sqref="F39:F49">
    <cfRule type="expression" dxfId="67" priority="2">
      <formula>F39&lt;&gt;""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3B12-1AA6-4749-875C-CD72148A2EB8}">
  <dimension ref="A1:AC40"/>
  <sheetViews>
    <sheetView workbookViewId="0">
      <selection activeCell="D10" sqref="D10"/>
    </sheetView>
  </sheetViews>
  <sheetFormatPr defaultRowHeight="14.4" x14ac:dyDescent="0.3"/>
  <cols>
    <col min="1" max="1" width="25.21875" customWidth="1"/>
    <col min="2" max="2" width="21.77734375" customWidth="1"/>
    <col min="3" max="3" width="41.77734375" customWidth="1"/>
    <col min="4" max="4" width="36.6640625" customWidth="1"/>
    <col min="5" max="6" width="35.77734375" customWidth="1"/>
    <col min="7" max="9" width="30.44140625" customWidth="1"/>
    <col min="10" max="11" width="35.77734375" customWidth="1"/>
    <col min="12" max="15" width="30.44140625" style="124" customWidth="1"/>
    <col min="16" max="18" width="35.77734375" customWidth="1"/>
    <col min="19" max="21" width="30.44140625" style="124" customWidth="1"/>
    <col min="22" max="23" width="35.77734375" customWidth="1"/>
    <col min="24" max="26" width="30.44140625" style="2" customWidth="1"/>
    <col min="27" max="27" width="30.44140625" style="178" customWidth="1"/>
  </cols>
  <sheetData>
    <row r="1" spans="1:29" ht="16.2" thickBot="1" x14ac:dyDescent="0.35">
      <c r="A1" s="176" t="s">
        <v>190</v>
      </c>
      <c r="D1" s="124" t="s">
        <v>151</v>
      </c>
      <c r="E1" s="124"/>
      <c r="H1" s="177" t="s">
        <v>153</v>
      </c>
      <c r="I1" s="2" t="s">
        <v>152</v>
      </c>
      <c r="J1" s="124" t="s">
        <v>151</v>
      </c>
      <c r="K1" s="124"/>
      <c r="M1"/>
      <c r="N1" s="124" t="s">
        <v>153</v>
      </c>
      <c r="O1" s="124" t="s">
        <v>152</v>
      </c>
      <c r="P1" s="124" t="s">
        <v>151</v>
      </c>
      <c r="Q1" s="124"/>
      <c r="R1" s="178" t="s">
        <v>191</v>
      </c>
      <c r="S1" s="124" t="s">
        <v>153</v>
      </c>
      <c r="T1" s="2" t="s">
        <v>191</v>
      </c>
      <c r="U1" s="124" t="s">
        <v>151</v>
      </c>
      <c r="V1" s="124"/>
      <c r="W1" s="124"/>
      <c r="X1" s="124" t="s">
        <v>151</v>
      </c>
      <c r="Y1"/>
      <c r="Z1" s="2" t="s">
        <v>153</v>
      </c>
      <c r="AA1" s="2" t="s">
        <v>152</v>
      </c>
      <c r="AB1" s="2" t="s">
        <v>151</v>
      </c>
      <c r="AC1" s="178" t="s">
        <v>191</v>
      </c>
    </row>
    <row r="2" spans="1:29" s="179" customFormat="1" ht="78.599999999999994" thickBot="1" x14ac:dyDescent="0.35">
      <c r="D2" s="180" t="s">
        <v>192</v>
      </c>
      <c r="E2" s="181" t="s">
        <v>193</v>
      </c>
      <c r="F2" s="181" t="s">
        <v>193</v>
      </c>
      <c r="G2" s="181" t="s">
        <v>193</v>
      </c>
      <c r="H2" s="182" t="s">
        <v>194</v>
      </c>
      <c r="I2" s="182" t="s">
        <v>193</v>
      </c>
      <c r="J2" s="183" t="s">
        <v>195</v>
      </c>
      <c r="K2" s="184"/>
      <c r="L2" s="185" t="s">
        <v>196</v>
      </c>
      <c r="M2" s="182" t="s">
        <v>197</v>
      </c>
      <c r="N2" s="186" t="s">
        <v>198</v>
      </c>
      <c r="O2" s="187" t="s">
        <v>199</v>
      </c>
      <c r="P2" s="188" t="s">
        <v>200</v>
      </c>
      <c r="Q2" s="189"/>
      <c r="R2" s="187" t="s">
        <v>201</v>
      </c>
      <c r="S2" s="185" t="s">
        <v>202</v>
      </c>
      <c r="T2" s="182" t="s">
        <v>203</v>
      </c>
      <c r="U2" s="182" t="s">
        <v>204</v>
      </c>
      <c r="V2" s="183" t="s">
        <v>205</v>
      </c>
      <c r="W2" s="184"/>
      <c r="X2" s="185" t="s">
        <v>206</v>
      </c>
      <c r="Y2" s="182" t="s">
        <v>207</v>
      </c>
      <c r="Z2" s="186" t="s">
        <v>208</v>
      </c>
      <c r="AA2" s="190" t="s">
        <v>209</v>
      </c>
    </row>
    <row r="3" spans="1:29" ht="18.600000000000001" thickBot="1" x14ac:dyDescent="0.35">
      <c r="A3" s="6" t="s">
        <v>2</v>
      </c>
      <c r="B3" s="7" t="s">
        <v>3</v>
      </c>
      <c r="C3" s="8" t="s">
        <v>4</v>
      </c>
      <c r="D3" s="191" t="s">
        <v>5</v>
      </c>
      <c r="E3" s="192" t="s">
        <v>210</v>
      </c>
      <c r="F3" s="78" t="s">
        <v>211</v>
      </c>
      <c r="G3" s="193" t="s">
        <v>6</v>
      </c>
      <c r="H3" s="10" t="s">
        <v>6</v>
      </c>
      <c r="I3" s="10" t="s">
        <v>6</v>
      </c>
      <c r="J3" s="194" t="s">
        <v>5</v>
      </c>
      <c r="K3" s="191" t="s">
        <v>106</v>
      </c>
      <c r="L3" s="10" t="s">
        <v>6</v>
      </c>
      <c r="M3" s="10" t="s">
        <v>6</v>
      </c>
      <c r="N3" s="195" t="s">
        <v>6</v>
      </c>
      <c r="O3" s="78" t="s">
        <v>6</v>
      </c>
      <c r="P3" s="196" t="s">
        <v>5</v>
      </c>
      <c r="Q3" s="197" t="s">
        <v>106</v>
      </c>
      <c r="R3" s="78" t="s">
        <v>6</v>
      </c>
      <c r="S3" s="198" t="s">
        <v>6</v>
      </c>
      <c r="T3" s="10" t="s">
        <v>6</v>
      </c>
      <c r="U3" s="10" t="s">
        <v>6</v>
      </c>
      <c r="V3" s="194" t="s">
        <v>5</v>
      </c>
      <c r="W3" s="199" t="s">
        <v>106</v>
      </c>
      <c r="X3" s="10" t="s">
        <v>6</v>
      </c>
      <c r="Y3" s="10" t="s">
        <v>6</v>
      </c>
      <c r="Z3" s="195" t="s">
        <v>6</v>
      </c>
      <c r="AA3" s="78" t="s">
        <v>6</v>
      </c>
    </row>
    <row r="4" spans="1:29" ht="15.6" x14ac:dyDescent="0.3">
      <c r="A4" s="746">
        <v>1</v>
      </c>
      <c r="B4" s="725" t="s">
        <v>7</v>
      </c>
      <c r="C4" s="125" t="s">
        <v>8</v>
      </c>
      <c r="D4" s="111" t="s">
        <v>108</v>
      </c>
      <c r="E4" s="101" t="s">
        <v>87</v>
      </c>
      <c r="F4" s="101" t="s">
        <v>87</v>
      </c>
      <c r="G4" s="200" t="s">
        <v>87</v>
      </c>
      <c r="H4" s="201" t="s">
        <v>87</v>
      </c>
      <c r="I4" s="201" t="s">
        <v>87</v>
      </c>
      <c r="J4" s="12" t="s">
        <v>9</v>
      </c>
      <c r="K4" s="202" t="s">
        <v>87</v>
      </c>
      <c r="L4" s="13" t="s">
        <v>87</v>
      </c>
      <c r="M4" s="203" t="s">
        <v>9</v>
      </c>
      <c r="N4" s="204" t="s">
        <v>212</v>
      </c>
      <c r="O4" s="205"/>
      <c r="P4" s="68" t="s">
        <v>87</v>
      </c>
      <c r="Q4" s="206" t="s">
        <v>87</v>
      </c>
      <c r="R4" s="101" t="s">
        <v>87</v>
      </c>
      <c r="S4" s="207" t="s">
        <v>36</v>
      </c>
      <c r="T4" s="13" t="s">
        <v>87</v>
      </c>
      <c r="U4" s="208" t="s">
        <v>87</v>
      </c>
      <c r="V4" s="209" t="s">
        <v>87</v>
      </c>
      <c r="W4" s="101" t="s">
        <v>87</v>
      </c>
      <c r="X4" s="207" t="s">
        <v>87</v>
      </c>
      <c r="Y4" s="13" t="s">
        <v>87</v>
      </c>
      <c r="Z4" s="204" t="s">
        <v>212</v>
      </c>
      <c r="AA4" s="205"/>
    </row>
    <row r="5" spans="1:29" ht="31.2" x14ac:dyDescent="0.3">
      <c r="A5" s="747"/>
      <c r="B5" s="699"/>
      <c r="C5" s="127" t="s">
        <v>10</v>
      </c>
      <c r="D5" s="210" t="s">
        <v>11</v>
      </c>
      <c r="E5" s="101" t="s">
        <v>36</v>
      </c>
      <c r="F5" s="101"/>
      <c r="G5" s="211" t="s">
        <v>36</v>
      </c>
      <c r="H5" s="212" t="s">
        <v>36</v>
      </c>
      <c r="I5" s="212" t="s">
        <v>36</v>
      </c>
      <c r="J5" s="15" t="s">
        <v>11</v>
      </c>
      <c r="K5" s="213" t="s">
        <v>36</v>
      </c>
      <c r="L5" s="16" t="s">
        <v>36</v>
      </c>
      <c r="M5" s="214" t="s">
        <v>36</v>
      </c>
      <c r="N5" s="215" t="s">
        <v>36</v>
      </c>
      <c r="O5" s="205"/>
      <c r="P5" s="216" t="s">
        <v>11</v>
      </c>
      <c r="Q5" s="206" t="s">
        <v>36</v>
      </c>
      <c r="R5" s="99" t="s">
        <v>213</v>
      </c>
      <c r="S5" s="217" t="s">
        <v>36</v>
      </c>
      <c r="T5" s="16" t="s">
        <v>36</v>
      </c>
      <c r="U5" s="16" t="s">
        <v>36</v>
      </c>
      <c r="V5" s="218" t="s">
        <v>11</v>
      </c>
      <c r="W5" s="101" t="s">
        <v>214</v>
      </c>
      <c r="X5" s="217" t="s">
        <v>36</v>
      </c>
      <c r="Y5" s="16" t="s">
        <v>36</v>
      </c>
      <c r="Z5" s="215" t="s">
        <v>36</v>
      </c>
      <c r="AA5" s="205"/>
    </row>
    <row r="6" spans="1:29" ht="63" thickBot="1" x14ac:dyDescent="0.35">
      <c r="A6" s="748"/>
      <c r="B6" s="700"/>
      <c r="C6" s="128" t="s">
        <v>12</v>
      </c>
      <c r="D6" s="113" t="s">
        <v>13</v>
      </c>
      <c r="E6" s="219" t="s">
        <v>13</v>
      </c>
      <c r="F6" s="99"/>
      <c r="G6" s="220" t="s">
        <v>36</v>
      </c>
      <c r="H6" s="221" t="s">
        <v>215</v>
      </c>
      <c r="I6" s="221" t="s">
        <v>216</v>
      </c>
      <c r="J6" s="18" t="s">
        <v>13</v>
      </c>
      <c r="K6" s="222" t="s">
        <v>36</v>
      </c>
      <c r="L6" s="19" t="s">
        <v>36</v>
      </c>
      <c r="M6" s="169" t="s">
        <v>215</v>
      </c>
      <c r="N6" s="223" t="s">
        <v>216</v>
      </c>
      <c r="O6" s="224"/>
      <c r="P6" s="70" t="s">
        <v>13</v>
      </c>
      <c r="Q6" s="99" t="s">
        <v>13</v>
      </c>
      <c r="R6" s="225" t="s">
        <v>213</v>
      </c>
      <c r="S6" s="226" t="s">
        <v>36</v>
      </c>
      <c r="T6" s="19" t="s">
        <v>217</v>
      </c>
      <c r="U6" s="221" t="s">
        <v>216</v>
      </c>
      <c r="V6" s="113" t="s">
        <v>13</v>
      </c>
      <c r="W6" s="227" t="s">
        <v>217</v>
      </c>
      <c r="X6" s="226" t="s">
        <v>36</v>
      </c>
      <c r="Y6" s="19" t="s">
        <v>217</v>
      </c>
      <c r="Z6" s="228" t="s">
        <v>216</v>
      </c>
      <c r="AA6" s="205"/>
    </row>
    <row r="7" spans="1:29" ht="43.8" thickTop="1" x14ac:dyDescent="0.3">
      <c r="A7" s="749">
        <v>2</v>
      </c>
      <c r="B7" s="698" t="s">
        <v>14</v>
      </c>
      <c r="C7" s="129" t="s">
        <v>15</v>
      </c>
      <c r="D7" s="229" t="s">
        <v>109</v>
      </c>
      <c r="E7" s="230" t="s">
        <v>218</v>
      </c>
      <c r="F7" s="231"/>
      <c r="G7" s="232" t="s">
        <v>218</v>
      </c>
      <c r="H7" s="233" t="s">
        <v>218</v>
      </c>
      <c r="I7" s="233" t="s">
        <v>218</v>
      </c>
      <c r="J7" s="21" t="s">
        <v>109</v>
      </c>
      <c r="K7" s="234" t="s">
        <v>219</v>
      </c>
      <c r="L7" s="22" t="s">
        <v>220</v>
      </c>
      <c r="M7" s="234" t="s">
        <v>219</v>
      </c>
      <c r="N7" s="235" t="s">
        <v>221</v>
      </c>
      <c r="O7" s="236" t="s">
        <v>222</v>
      </c>
      <c r="P7" s="237" t="s">
        <v>131</v>
      </c>
      <c r="Q7" s="238" t="s">
        <v>223</v>
      </c>
      <c r="R7" s="236" t="s">
        <v>224</v>
      </c>
      <c r="S7" s="239" t="s">
        <v>221</v>
      </c>
      <c r="T7" s="140" t="s">
        <v>225</v>
      </c>
      <c r="U7" s="240" t="s">
        <v>221</v>
      </c>
      <c r="V7" s="229" t="s">
        <v>85</v>
      </c>
      <c r="W7" s="235" t="s">
        <v>226</v>
      </c>
      <c r="X7" s="241" t="s">
        <v>227</v>
      </c>
      <c r="Y7" s="22" t="s">
        <v>228</v>
      </c>
      <c r="Z7" s="242" t="s">
        <v>226</v>
      </c>
      <c r="AA7" s="243" t="s">
        <v>229</v>
      </c>
    </row>
    <row r="8" spans="1:29" ht="46.8" x14ac:dyDescent="0.3">
      <c r="A8" s="750"/>
      <c r="B8" s="699"/>
      <c r="C8" s="127" t="s">
        <v>17</v>
      </c>
      <c r="D8" s="218" t="s">
        <v>110</v>
      </c>
      <c r="E8" s="230" t="s">
        <v>230</v>
      </c>
      <c r="F8" s="231"/>
      <c r="G8" s="244" t="s">
        <v>230</v>
      </c>
      <c r="H8" s="245" t="s">
        <v>230</v>
      </c>
      <c r="I8" s="245" t="s">
        <v>230</v>
      </c>
      <c r="J8" s="15" t="s">
        <v>110</v>
      </c>
      <c r="K8" s="235" t="s">
        <v>142</v>
      </c>
      <c r="L8" s="16" t="s">
        <v>231</v>
      </c>
      <c r="M8" s="246" t="s">
        <v>232</v>
      </c>
      <c r="N8" s="62" t="s">
        <v>142</v>
      </c>
      <c r="O8" s="236" t="s">
        <v>233</v>
      </c>
      <c r="P8" s="216" t="s">
        <v>132</v>
      </c>
      <c r="Q8" s="247" t="s">
        <v>234</v>
      </c>
      <c r="R8" s="243" t="s">
        <v>235</v>
      </c>
      <c r="S8" s="217" t="s">
        <v>36</v>
      </c>
      <c r="T8" s="16" t="s">
        <v>236</v>
      </c>
      <c r="U8" s="16" t="s">
        <v>142</v>
      </c>
      <c r="V8" s="218" t="s">
        <v>142</v>
      </c>
      <c r="W8" s="235" t="s">
        <v>142</v>
      </c>
      <c r="X8" s="217" t="s">
        <v>237</v>
      </c>
      <c r="Y8" s="16" t="s">
        <v>237</v>
      </c>
      <c r="Z8" s="215" t="s">
        <v>142</v>
      </c>
      <c r="AA8" s="243" t="s">
        <v>238</v>
      </c>
    </row>
    <row r="9" spans="1:29" ht="115.8" thickBot="1" x14ac:dyDescent="0.35">
      <c r="A9" s="751"/>
      <c r="B9" s="700"/>
      <c r="C9" s="130" t="s">
        <v>19</v>
      </c>
      <c r="D9" s="248" t="s">
        <v>111</v>
      </c>
      <c r="E9" s="230" t="s">
        <v>239</v>
      </c>
      <c r="F9" s="231"/>
      <c r="G9" s="249" t="s">
        <v>239</v>
      </c>
      <c r="H9" s="250" t="s">
        <v>240</v>
      </c>
      <c r="I9" s="250" t="s">
        <v>241</v>
      </c>
      <c r="J9" s="24" t="s">
        <v>111</v>
      </c>
      <c r="K9" s="251" t="s">
        <v>242</v>
      </c>
      <c r="L9" s="25" t="s">
        <v>94</v>
      </c>
      <c r="M9" s="252" t="s">
        <v>243</v>
      </c>
      <c r="N9" s="253" t="s">
        <v>244</v>
      </c>
      <c r="O9" s="251" t="s">
        <v>245</v>
      </c>
      <c r="P9" s="71" t="s">
        <v>133</v>
      </c>
      <c r="Q9" s="102" t="s">
        <v>246</v>
      </c>
      <c r="R9" s="254" t="s">
        <v>247</v>
      </c>
      <c r="S9" s="255" t="s">
        <v>248</v>
      </c>
      <c r="T9" s="103" t="s">
        <v>246</v>
      </c>
      <c r="U9" s="103" t="s">
        <v>249</v>
      </c>
      <c r="V9" s="248" t="s">
        <v>143</v>
      </c>
      <c r="W9" s="102" t="s">
        <v>250</v>
      </c>
      <c r="X9" s="255" t="s">
        <v>251</v>
      </c>
      <c r="Y9" s="103" t="s">
        <v>250</v>
      </c>
      <c r="Z9" s="253" t="s">
        <v>252</v>
      </c>
      <c r="AA9" s="243" t="s">
        <v>253</v>
      </c>
    </row>
    <row r="10" spans="1:29" ht="78.599999999999994" thickTop="1" x14ac:dyDescent="0.3">
      <c r="A10" s="755">
        <v>3</v>
      </c>
      <c r="B10" s="698" t="s">
        <v>21</v>
      </c>
      <c r="C10" s="131" t="s">
        <v>22</v>
      </c>
      <c r="D10" s="210" t="s">
        <v>112</v>
      </c>
      <c r="E10" s="73" t="s">
        <v>112</v>
      </c>
      <c r="F10" s="231"/>
      <c r="G10" s="256" t="s">
        <v>254</v>
      </c>
      <c r="H10" s="257" t="s">
        <v>254</v>
      </c>
      <c r="I10" s="257" t="s">
        <v>254</v>
      </c>
      <c r="J10" s="27" t="s">
        <v>112</v>
      </c>
      <c r="K10" s="258" t="s">
        <v>112</v>
      </c>
      <c r="L10" s="28" t="s">
        <v>255</v>
      </c>
      <c r="M10" s="259" t="s">
        <v>256</v>
      </c>
      <c r="N10" s="260" t="s">
        <v>257</v>
      </c>
      <c r="O10" s="261"/>
      <c r="P10" s="69" t="s">
        <v>112</v>
      </c>
      <c r="Q10" s="99" t="s">
        <v>112</v>
      </c>
      <c r="R10" s="99" t="s">
        <v>112</v>
      </c>
      <c r="S10" s="61" t="s">
        <v>258</v>
      </c>
      <c r="T10" s="262" t="s">
        <v>259</v>
      </c>
      <c r="U10" s="102" t="s">
        <v>260</v>
      </c>
      <c r="V10" s="210" t="s">
        <v>112</v>
      </c>
      <c r="W10" s="73" t="s">
        <v>112</v>
      </c>
      <c r="X10" s="61" t="s">
        <v>258</v>
      </c>
      <c r="Y10" s="102" t="s">
        <v>261</v>
      </c>
      <c r="Z10" s="260" t="s">
        <v>262</v>
      </c>
      <c r="AA10" s="261"/>
    </row>
    <row r="11" spans="1:29" ht="78.599999999999994" thickBot="1" x14ac:dyDescent="0.35">
      <c r="A11" s="748"/>
      <c r="B11" s="700"/>
      <c r="C11" s="132" t="s">
        <v>23</v>
      </c>
      <c r="D11" s="263" t="s">
        <v>113</v>
      </c>
      <c r="E11" s="230" t="s">
        <v>263</v>
      </c>
      <c r="F11" s="231"/>
      <c r="G11" s="264" t="s">
        <v>263</v>
      </c>
      <c r="H11" s="265" t="s">
        <v>263</v>
      </c>
      <c r="I11" s="266" t="s">
        <v>263</v>
      </c>
      <c r="J11" s="30" t="s">
        <v>113</v>
      </c>
      <c r="K11" s="267" t="s">
        <v>264</v>
      </c>
      <c r="L11" s="31" t="s">
        <v>265</v>
      </c>
      <c r="M11" s="267" t="s">
        <v>264</v>
      </c>
      <c r="N11" s="268" t="s">
        <v>266</v>
      </c>
      <c r="O11" s="269" t="s">
        <v>267</v>
      </c>
      <c r="P11" s="270" t="s">
        <v>134</v>
      </c>
      <c r="Q11" s="271" t="s">
        <v>268</v>
      </c>
      <c r="R11" s="272" t="s">
        <v>269</v>
      </c>
      <c r="S11" s="72" t="s">
        <v>270</v>
      </c>
      <c r="T11" s="227" t="s">
        <v>268</v>
      </c>
      <c r="U11" s="227" t="s">
        <v>271</v>
      </c>
      <c r="V11" s="263" t="s">
        <v>144</v>
      </c>
      <c r="W11" s="102" t="s">
        <v>272</v>
      </c>
      <c r="X11" s="72" t="s">
        <v>36</v>
      </c>
      <c r="Y11" s="227" t="s">
        <v>272</v>
      </c>
      <c r="Z11" s="268" t="s">
        <v>273</v>
      </c>
      <c r="AA11" s="272" t="s">
        <v>274</v>
      </c>
    </row>
    <row r="12" spans="1:29" ht="72.599999999999994" thickTop="1" x14ac:dyDescent="0.3">
      <c r="A12" s="755">
        <v>4</v>
      </c>
      <c r="B12" s="698" t="s">
        <v>25</v>
      </c>
      <c r="C12" s="133" t="s">
        <v>26</v>
      </c>
      <c r="D12" s="273" t="s">
        <v>114</v>
      </c>
      <c r="E12" s="230" t="s">
        <v>275</v>
      </c>
      <c r="F12" s="231"/>
      <c r="G12" s="274" t="s">
        <v>275</v>
      </c>
      <c r="H12" s="275" t="s">
        <v>275</v>
      </c>
      <c r="I12" s="275" t="s">
        <v>275</v>
      </c>
      <c r="J12" s="33" t="s">
        <v>114</v>
      </c>
      <c r="K12" s="272" t="s">
        <v>276</v>
      </c>
      <c r="L12" s="34" t="s">
        <v>277</v>
      </c>
      <c r="M12" s="267" t="s">
        <v>278</v>
      </c>
      <c r="N12" s="276" t="s">
        <v>275</v>
      </c>
      <c r="O12" s="277" t="s">
        <v>276</v>
      </c>
      <c r="P12" s="141" t="s">
        <v>135</v>
      </c>
      <c r="Q12" s="101" t="s">
        <v>279</v>
      </c>
      <c r="R12" s="101" t="s">
        <v>280</v>
      </c>
      <c r="S12" s="60" t="s">
        <v>36</v>
      </c>
      <c r="T12" s="278" t="s">
        <v>281</v>
      </c>
      <c r="U12" s="34" t="s">
        <v>282</v>
      </c>
      <c r="V12" s="273" t="s">
        <v>145</v>
      </c>
      <c r="W12" s="101" t="s">
        <v>283</v>
      </c>
      <c r="X12" s="60" t="s">
        <v>284</v>
      </c>
      <c r="Y12" s="34" t="s">
        <v>158</v>
      </c>
      <c r="Z12" s="276" t="s">
        <v>27</v>
      </c>
      <c r="AA12" s="236" t="s">
        <v>285</v>
      </c>
    </row>
    <row r="13" spans="1:29" ht="63" thickBot="1" x14ac:dyDescent="0.35">
      <c r="A13" s="748"/>
      <c r="B13" s="700"/>
      <c r="C13" s="128" t="s">
        <v>28</v>
      </c>
      <c r="D13" s="113" t="s">
        <v>115</v>
      </c>
      <c r="E13" s="230" t="s">
        <v>286</v>
      </c>
      <c r="F13" s="231"/>
      <c r="G13" s="279" t="s">
        <v>286</v>
      </c>
      <c r="H13" s="280" t="s">
        <v>286</v>
      </c>
      <c r="I13" s="280" t="s">
        <v>286</v>
      </c>
      <c r="J13" s="18" t="s">
        <v>127</v>
      </c>
      <c r="K13" s="243" t="s">
        <v>287</v>
      </c>
      <c r="L13" s="19" t="s">
        <v>91</v>
      </c>
      <c r="M13" s="267" t="s">
        <v>288</v>
      </c>
      <c r="N13" s="281" t="s">
        <v>91</v>
      </c>
      <c r="O13" s="269" t="s">
        <v>289</v>
      </c>
      <c r="P13" s="70" t="s">
        <v>136</v>
      </c>
      <c r="Q13" s="282" t="s">
        <v>290</v>
      </c>
      <c r="R13" s="101" t="s">
        <v>291</v>
      </c>
      <c r="S13" s="226" t="s">
        <v>36</v>
      </c>
      <c r="T13" s="282" t="s">
        <v>290</v>
      </c>
      <c r="U13" s="282" t="s">
        <v>136</v>
      </c>
      <c r="V13" s="113" t="s">
        <v>146</v>
      </c>
      <c r="W13" s="283" t="s">
        <v>292</v>
      </c>
      <c r="X13" s="226" t="s">
        <v>293</v>
      </c>
      <c r="Y13" s="283" t="s">
        <v>292</v>
      </c>
      <c r="Z13" s="281" t="s">
        <v>146</v>
      </c>
      <c r="AA13" s="261" t="s">
        <v>294</v>
      </c>
    </row>
    <row r="14" spans="1:29" ht="32.4" thickTop="1" thickBot="1" x14ac:dyDescent="0.35">
      <c r="A14" s="755">
        <v>5</v>
      </c>
      <c r="B14" s="698" t="s">
        <v>30</v>
      </c>
      <c r="C14" s="133" t="s">
        <v>31</v>
      </c>
      <c r="D14" s="273" t="s">
        <v>78</v>
      </c>
      <c r="E14" s="230" t="s">
        <v>295</v>
      </c>
      <c r="F14" s="231"/>
      <c r="G14" s="274" t="s">
        <v>295</v>
      </c>
      <c r="H14" s="284" t="s">
        <v>295</v>
      </c>
      <c r="I14" s="275" t="s">
        <v>295</v>
      </c>
      <c r="J14" s="33" t="s">
        <v>78</v>
      </c>
      <c r="K14" s="285" t="s">
        <v>296</v>
      </c>
      <c r="L14" s="34" t="s">
        <v>297</v>
      </c>
      <c r="M14" s="173" t="s">
        <v>298</v>
      </c>
      <c r="N14" s="276" t="s">
        <v>299</v>
      </c>
      <c r="O14" s="243" t="s">
        <v>300</v>
      </c>
      <c r="P14" s="141" t="s">
        <v>78</v>
      </c>
      <c r="Q14" s="282" t="s">
        <v>301</v>
      </c>
      <c r="R14" s="101" t="s">
        <v>302</v>
      </c>
      <c r="S14" s="60" t="s">
        <v>36</v>
      </c>
      <c r="T14" s="34" t="s">
        <v>303</v>
      </c>
      <c r="U14" s="34" t="s">
        <v>304</v>
      </c>
      <c r="V14" s="273" t="s">
        <v>32</v>
      </c>
      <c r="W14" s="101" t="s">
        <v>305</v>
      </c>
      <c r="X14" s="60" t="s">
        <v>36</v>
      </c>
      <c r="Y14" s="34" t="s">
        <v>306</v>
      </c>
      <c r="Z14" s="276" t="s">
        <v>307</v>
      </c>
      <c r="AA14" s="261" t="s">
        <v>308</v>
      </c>
    </row>
    <row r="15" spans="1:29" ht="47.4" thickTop="1" x14ac:dyDescent="0.3">
      <c r="A15" s="747"/>
      <c r="B15" s="699"/>
      <c r="C15" s="132" t="s">
        <v>33</v>
      </c>
      <c r="D15" s="286" t="s">
        <v>34</v>
      </c>
      <c r="E15" s="287" t="s">
        <v>309</v>
      </c>
      <c r="F15" s="288"/>
      <c r="G15" s="289" t="s">
        <v>309</v>
      </c>
      <c r="H15" s="290" t="s">
        <v>309</v>
      </c>
      <c r="I15" s="290" t="s">
        <v>309</v>
      </c>
      <c r="J15" s="35" t="s">
        <v>34</v>
      </c>
      <c r="K15" s="285" t="s">
        <v>310</v>
      </c>
      <c r="L15" s="36" t="s">
        <v>311</v>
      </c>
      <c r="M15" s="267" t="s">
        <v>312</v>
      </c>
      <c r="N15" s="291" t="s">
        <v>34</v>
      </c>
      <c r="O15" s="243" t="s">
        <v>313</v>
      </c>
      <c r="P15" s="292" t="s">
        <v>34</v>
      </c>
      <c r="Q15" s="293">
        <v>5.4</v>
      </c>
      <c r="R15" s="294" t="s">
        <v>314</v>
      </c>
      <c r="S15" s="295" t="s">
        <v>36</v>
      </c>
      <c r="T15" s="296" t="s">
        <v>315</v>
      </c>
      <c r="U15" s="36" t="s">
        <v>34</v>
      </c>
      <c r="V15" s="286" t="s">
        <v>34</v>
      </c>
      <c r="W15" s="294">
        <v>5.3</v>
      </c>
      <c r="X15" s="295" t="s">
        <v>36</v>
      </c>
      <c r="Y15" s="296"/>
      <c r="Z15" s="291" t="s">
        <v>34</v>
      </c>
      <c r="AA15" s="243" t="s">
        <v>316</v>
      </c>
    </row>
    <row r="16" spans="1:29" ht="63" thickBot="1" x14ac:dyDescent="0.35">
      <c r="A16" s="747"/>
      <c r="B16" s="700"/>
      <c r="C16" s="132" t="s">
        <v>35</v>
      </c>
      <c r="D16" s="263" t="s">
        <v>36</v>
      </c>
      <c r="E16" s="230" t="s">
        <v>36</v>
      </c>
      <c r="F16" s="231"/>
      <c r="G16" s="264" t="s">
        <v>36</v>
      </c>
      <c r="H16" s="266" t="s">
        <v>36</v>
      </c>
      <c r="I16" s="266" t="s">
        <v>36</v>
      </c>
      <c r="J16" s="30" t="s">
        <v>36</v>
      </c>
      <c r="K16" s="297" t="s">
        <v>36</v>
      </c>
      <c r="L16" s="31" t="s">
        <v>36</v>
      </c>
      <c r="M16" s="298" t="s">
        <v>36</v>
      </c>
      <c r="N16" s="299" t="s">
        <v>36</v>
      </c>
      <c r="O16" s="261" t="s">
        <v>317</v>
      </c>
      <c r="P16" s="270" t="s">
        <v>36</v>
      </c>
      <c r="Q16" s="206" t="s">
        <v>214</v>
      </c>
      <c r="R16" s="101" t="s">
        <v>317</v>
      </c>
      <c r="S16" s="72" t="s">
        <v>36</v>
      </c>
      <c r="T16" s="31" t="s">
        <v>36</v>
      </c>
      <c r="U16" s="31" t="s">
        <v>36</v>
      </c>
      <c r="V16" s="263" t="s">
        <v>36</v>
      </c>
      <c r="W16" s="101" t="s">
        <v>214</v>
      </c>
      <c r="X16" s="72" t="s">
        <v>36</v>
      </c>
      <c r="Y16" s="31" t="s">
        <v>36</v>
      </c>
      <c r="Z16" s="299" t="s">
        <v>36</v>
      </c>
      <c r="AA16" s="261" t="s">
        <v>318</v>
      </c>
    </row>
    <row r="17" spans="1:27" ht="31.8" thickTop="1" x14ac:dyDescent="0.3">
      <c r="A17" s="790">
        <v>6</v>
      </c>
      <c r="B17" s="792" t="s">
        <v>183</v>
      </c>
      <c r="C17" s="798" t="s">
        <v>39</v>
      </c>
      <c r="D17" s="799" t="s">
        <v>116</v>
      </c>
      <c r="E17" s="802" t="s">
        <v>319</v>
      </c>
      <c r="F17" s="231"/>
      <c r="G17" s="803" t="s">
        <v>319</v>
      </c>
      <c r="H17" s="806" t="s">
        <v>319</v>
      </c>
      <c r="I17" s="806" t="s">
        <v>319</v>
      </c>
      <c r="J17" s="813" t="s">
        <v>92</v>
      </c>
      <c r="K17" s="816" t="s">
        <v>320</v>
      </c>
      <c r="L17" s="819" t="s">
        <v>321</v>
      </c>
      <c r="M17" s="816" t="s">
        <v>322</v>
      </c>
      <c r="N17" s="821" t="s">
        <v>323</v>
      </c>
      <c r="O17" s="269" t="s">
        <v>324</v>
      </c>
      <c r="P17" s="141" t="s">
        <v>137</v>
      </c>
      <c r="Q17" s="278" t="s">
        <v>325</v>
      </c>
      <c r="R17" s="795" t="s">
        <v>326</v>
      </c>
      <c r="S17" s="60" t="s">
        <v>327</v>
      </c>
      <c r="T17" s="278" t="s">
        <v>325</v>
      </c>
      <c r="U17" s="278" t="s">
        <v>328</v>
      </c>
      <c r="V17" s="273" t="s">
        <v>137</v>
      </c>
      <c r="W17" s="300" t="s">
        <v>329</v>
      </c>
      <c r="X17" s="60" t="s">
        <v>137</v>
      </c>
      <c r="Y17" s="296" t="s">
        <v>329</v>
      </c>
      <c r="Z17" s="301" t="s">
        <v>330</v>
      </c>
      <c r="AA17" s="261"/>
    </row>
    <row r="18" spans="1:27" ht="16.2" thickBot="1" x14ac:dyDescent="0.35">
      <c r="A18" s="791"/>
      <c r="B18" s="793"/>
      <c r="C18" s="702"/>
      <c r="D18" s="800"/>
      <c r="E18" s="802"/>
      <c r="F18" s="231"/>
      <c r="G18" s="804"/>
      <c r="H18" s="807"/>
      <c r="I18" s="807"/>
      <c r="J18" s="814"/>
      <c r="K18" s="817"/>
      <c r="L18" s="820"/>
      <c r="M18" s="817"/>
      <c r="N18" s="822"/>
      <c r="O18" s="261"/>
      <c r="P18" s="270" t="s">
        <v>139</v>
      </c>
      <c r="Q18" s="796" t="s">
        <v>331</v>
      </c>
      <c r="R18" s="795"/>
      <c r="S18" s="809" t="s">
        <v>332</v>
      </c>
      <c r="T18" s="796" t="s">
        <v>331</v>
      </c>
      <c r="U18" s="811" t="s">
        <v>147</v>
      </c>
      <c r="V18" s="302" t="s">
        <v>147</v>
      </c>
      <c r="W18" s="300" t="s">
        <v>333</v>
      </c>
      <c r="X18" s="72" t="s">
        <v>334</v>
      </c>
      <c r="Y18" s="31" t="s">
        <v>335</v>
      </c>
      <c r="Z18" s="268" t="s">
        <v>336</v>
      </c>
      <c r="AA18" s="261"/>
    </row>
    <row r="19" spans="1:27" ht="32.4" thickTop="1" thickBot="1" x14ac:dyDescent="0.35">
      <c r="A19" s="777"/>
      <c r="B19" s="794"/>
      <c r="C19" s="703"/>
      <c r="D19" s="801"/>
      <c r="E19" s="802"/>
      <c r="F19" s="231"/>
      <c r="G19" s="805"/>
      <c r="H19" s="808"/>
      <c r="I19" s="797"/>
      <c r="J19" s="815"/>
      <c r="K19" s="818"/>
      <c r="L19" s="812"/>
      <c r="M19" s="818"/>
      <c r="N19" s="823"/>
      <c r="O19" s="261"/>
      <c r="P19" s="69"/>
      <c r="Q19" s="797"/>
      <c r="R19" s="795"/>
      <c r="S19" s="810"/>
      <c r="T19" s="797"/>
      <c r="U19" s="812"/>
      <c r="V19" s="303"/>
      <c r="W19" s="304"/>
      <c r="X19" s="60" t="s">
        <v>93</v>
      </c>
      <c r="Y19" s="34" t="s">
        <v>337</v>
      </c>
      <c r="Z19" s="276" t="s">
        <v>338</v>
      </c>
      <c r="AA19" s="205"/>
    </row>
    <row r="20" spans="1:27" ht="16.2" thickTop="1" x14ac:dyDescent="0.3">
      <c r="A20" s="749">
        <v>7</v>
      </c>
      <c r="B20" s="742" t="s">
        <v>44</v>
      </c>
      <c r="C20" s="129" t="s">
        <v>45</v>
      </c>
      <c r="D20" s="305" t="s">
        <v>46</v>
      </c>
      <c r="E20" s="306" t="s">
        <v>36</v>
      </c>
      <c r="F20" s="307"/>
      <c r="G20" s="308" t="s">
        <v>36</v>
      </c>
      <c r="H20" s="309" t="s">
        <v>339</v>
      </c>
      <c r="I20" s="309" t="s">
        <v>214</v>
      </c>
      <c r="J20" s="310" t="s">
        <v>46</v>
      </c>
      <c r="K20" s="311" t="s">
        <v>214</v>
      </c>
      <c r="L20" s="312" t="s">
        <v>36</v>
      </c>
      <c r="M20" s="313" t="s">
        <v>340</v>
      </c>
      <c r="N20" s="314" t="s">
        <v>36</v>
      </c>
      <c r="O20" s="205"/>
      <c r="P20" s="315" t="s">
        <v>46</v>
      </c>
      <c r="Q20" s="316" t="s">
        <v>214</v>
      </c>
      <c r="R20" s="317"/>
      <c r="S20" s="318" t="s">
        <v>36</v>
      </c>
      <c r="T20" s="34" t="s">
        <v>340</v>
      </c>
      <c r="U20" s="34" t="s">
        <v>36</v>
      </c>
      <c r="V20" s="319" t="s">
        <v>46</v>
      </c>
      <c r="W20" s="105" t="s">
        <v>214</v>
      </c>
      <c r="X20" s="318" t="s">
        <v>36</v>
      </c>
      <c r="Y20" s="34" t="s">
        <v>341</v>
      </c>
      <c r="Z20" s="276" t="s">
        <v>36</v>
      </c>
      <c r="AA20" s="205"/>
    </row>
    <row r="21" spans="1:27" ht="31.2" x14ac:dyDescent="0.3">
      <c r="A21" s="750"/>
      <c r="B21" s="738"/>
      <c r="C21" s="116" t="s">
        <v>103</v>
      </c>
      <c r="D21" s="320" t="s">
        <v>47</v>
      </c>
      <c r="E21" s="92"/>
      <c r="F21" s="307"/>
      <c r="G21" s="321" t="s">
        <v>342</v>
      </c>
      <c r="H21" s="142" t="s">
        <v>343</v>
      </c>
      <c r="I21" s="142" t="s">
        <v>342</v>
      </c>
      <c r="J21" s="35" t="s">
        <v>47</v>
      </c>
      <c r="K21" s="322"/>
      <c r="L21" s="142" t="s">
        <v>344</v>
      </c>
      <c r="M21" s="142" t="s">
        <v>345</v>
      </c>
      <c r="N21" s="323" t="s">
        <v>342</v>
      </c>
      <c r="O21" s="324"/>
      <c r="P21" s="325" t="s">
        <v>47</v>
      </c>
      <c r="Q21" s="326"/>
      <c r="R21" s="307"/>
      <c r="S21" s="327" t="s">
        <v>342</v>
      </c>
      <c r="T21" s="142" t="s">
        <v>342</v>
      </c>
      <c r="U21" s="142" t="s">
        <v>342</v>
      </c>
      <c r="V21" s="320" t="s">
        <v>47</v>
      </c>
      <c r="W21" s="105"/>
      <c r="X21" s="327" t="s">
        <v>342</v>
      </c>
      <c r="Y21" s="50" t="s">
        <v>342</v>
      </c>
      <c r="Z21" s="328" t="s">
        <v>342</v>
      </c>
      <c r="AA21" s="329"/>
    </row>
    <row r="22" spans="1:27" ht="31.8" thickBot="1" x14ac:dyDescent="0.35">
      <c r="A22" s="751"/>
      <c r="B22" s="743"/>
      <c r="C22" s="117" t="s">
        <v>104</v>
      </c>
      <c r="D22" s="330" t="s">
        <v>48</v>
      </c>
      <c r="E22" s="92"/>
      <c r="F22" s="307"/>
      <c r="G22" s="331" t="s">
        <v>346</v>
      </c>
      <c r="H22" s="142" t="s">
        <v>347</v>
      </c>
      <c r="I22" s="143" t="s">
        <v>347</v>
      </c>
      <c r="J22" s="18" t="s">
        <v>48</v>
      </c>
      <c r="K22" s="332"/>
      <c r="L22" s="143" t="s">
        <v>344</v>
      </c>
      <c r="M22" s="333" t="s">
        <v>347</v>
      </c>
      <c r="N22" s="334" t="s">
        <v>347</v>
      </c>
      <c r="O22" s="324"/>
      <c r="P22" s="335" t="s">
        <v>48</v>
      </c>
      <c r="Q22" s="326"/>
      <c r="R22" s="307"/>
      <c r="S22" s="336" t="s">
        <v>348</v>
      </c>
      <c r="T22" s="143" t="s">
        <v>347</v>
      </c>
      <c r="U22" s="143" t="s">
        <v>347</v>
      </c>
      <c r="V22" s="320" t="s">
        <v>48</v>
      </c>
      <c r="W22" s="307"/>
      <c r="X22" s="337" t="s">
        <v>348</v>
      </c>
      <c r="Y22" s="53" t="s">
        <v>347</v>
      </c>
      <c r="Z22" s="338" t="s">
        <v>347</v>
      </c>
      <c r="AA22" s="329"/>
    </row>
    <row r="23" spans="1:27" ht="110.4" thickTop="1" thickBot="1" x14ac:dyDescent="0.35">
      <c r="A23" s="37">
        <v>8</v>
      </c>
      <c r="B23" s="38" t="s">
        <v>119</v>
      </c>
      <c r="C23" s="133" t="s">
        <v>120</v>
      </c>
      <c r="D23" s="339" t="s">
        <v>121</v>
      </c>
      <c r="E23" s="339" t="s">
        <v>121</v>
      </c>
      <c r="F23" s="99"/>
      <c r="G23" s="340" t="s">
        <v>349</v>
      </c>
      <c r="H23" s="341" t="s">
        <v>36</v>
      </c>
      <c r="I23" s="341" t="s">
        <v>36</v>
      </c>
      <c r="J23" s="33" t="s">
        <v>121</v>
      </c>
      <c r="K23" s="33" t="s">
        <v>121</v>
      </c>
      <c r="L23" s="276" t="s">
        <v>350</v>
      </c>
      <c r="M23" s="342" t="s">
        <v>351</v>
      </c>
      <c r="N23" s="62" t="s">
        <v>36</v>
      </c>
      <c r="O23" s="343" t="s">
        <v>352</v>
      </c>
      <c r="P23" s="73" t="s">
        <v>121</v>
      </c>
      <c r="Q23" s="73" t="s">
        <v>121</v>
      </c>
      <c r="R23" s="101" t="s">
        <v>353</v>
      </c>
      <c r="S23" s="344" t="s">
        <v>349</v>
      </c>
      <c r="T23" s="345" t="s">
        <v>354</v>
      </c>
      <c r="U23" s="146" t="s">
        <v>36</v>
      </c>
      <c r="V23" s="339" t="s">
        <v>121</v>
      </c>
      <c r="W23" s="339" t="s">
        <v>121</v>
      </c>
      <c r="X23" s="344" t="s">
        <v>349</v>
      </c>
      <c r="Y23" s="146" t="s">
        <v>36</v>
      </c>
      <c r="Z23" s="346" t="s">
        <v>36</v>
      </c>
      <c r="AA23" s="236" t="s">
        <v>355</v>
      </c>
    </row>
    <row r="24" spans="1:27" ht="29.4" thickTop="1" x14ac:dyDescent="0.3">
      <c r="A24" s="749">
        <v>9</v>
      </c>
      <c r="B24" s="742" t="s">
        <v>49</v>
      </c>
      <c r="C24" s="129" t="s">
        <v>50</v>
      </c>
      <c r="D24" s="347" t="s">
        <v>51</v>
      </c>
      <c r="E24" s="348"/>
      <c r="F24" s="348"/>
      <c r="G24" s="349" t="s">
        <v>356</v>
      </c>
      <c r="H24" s="350" t="s">
        <v>357</v>
      </c>
      <c r="I24" s="351" t="s">
        <v>358</v>
      </c>
      <c r="J24" s="352" t="s">
        <v>51</v>
      </c>
      <c r="K24" s="353"/>
      <c r="L24" s="354" t="s">
        <v>359</v>
      </c>
      <c r="M24" s="147" t="s">
        <v>357</v>
      </c>
      <c r="N24" s="355" t="s">
        <v>358</v>
      </c>
      <c r="O24" s="356"/>
      <c r="P24" s="357" t="s">
        <v>51</v>
      </c>
      <c r="Q24" s="358"/>
      <c r="R24" s="359"/>
      <c r="S24" s="360" t="s">
        <v>360</v>
      </c>
      <c r="T24" s="147" t="s">
        <v>357</v>
      </c>
      <c r="U24" s="361" t="s">
        <v>358</v>
      </c>
      <c r="V24" s="362" t="s">
        <v>51</v>
      </c>
      <c r="W24" s="359"/>
      <c r="X24" s="360" t="s">
        <v>360</v>
      </c>
      <c r="Y24" s="147" t="s">
        <v>357</v>
      </c>
      <c r="Z24" s="355" t="s">
        <v>358</v>
      </c>
      <c r="AA24" s="356"/>
    </row>
    <row r="25" spans="1:27" ht="28.8" x14ac:dyDescent="0.3">
      <c r="A25" s="750"/>
      <c r="B25" s="738"/>
      <c r="C25" s="135" t="s">
        <v>52</v>
      </c>
      <c r="D25" s="363" t="s">
        <v>53</v>
      </c>
      <c r="E25" s="364" t="s">
        <v>361</v>
      </c>
      <c r="F25" s="348"/>
      <c r="G25" s="365" t="s">
        <v>361</v>
      </c>
      <c r="H25" s="366" t="s">
        <v>361</v>
      </c>
      <c r="I25" s="366" t="s">
        <v>361</v>
      </c>
      <c r="J25" s="49" t="s">
        <v>53</v>
      </c>
      <c r="K25" s="367"/>
      <c r="L25" s="368" t="s">
        <v>362</v>
      </c>
      <c r="M25" s="369" t="s">
        <v>363</v>
      </c>
      <c r="N25" s="370" t="s">
        <v>364</v>
      </c>
      <c r="O25" s="356"/>
      <c r="P25" s="148" t="s">
        <v>53</v>
      </c>
      <c r="Q25" s="358"/>
      <c r="R25" s="359"/>
      <c r="S25" s="360" t="s">
        <v>362</v>
      </c>
      <c r="T25" s="142" t="s">
        <v>365</v>
      </c>
      <c r="U25" s="371" t="s">
        <v>364</v>
      </c>
      <c r="V25" s="123" t="s">
        <v>53</v>
      </c>
      <c r="W25" s="359"/>
      <c r="X25" s="360" t="s">
        <v>362</v>
      </c>
      <c r="Y25" s="50" t="s">
        <v>365</v>
      </c>
      <c r="Z25" s="370" t="s">
        <v>364</v>
      </c>
      <c r="AA25" s="356"/>
    </row>
    <row r="26" spans="1:27" ht="28.8" x14ac:dyDescent="0.3">
      <c r="A26" s="750"/>
      <c r="B26" s="738"/>
      <c r="C26" s="752" t="s">
        <v>54</v>
      </c>
      <c r="D26" s="363" t="s">
        <v>55</v>
      </c>
      <c r="E26" s="348"/>
      <c r="F26" s="348"/>
      <c r="G26" s="372" t="s">
        <v>366</v>
      </c>
      <c r="H26" s="373" t="s">
        <v>367</v>
      </c>
      <c r="I26" s="373" t="s">
        <v>368</v>
      </c>
      <c r="J26" s="49" t="s">
        <v>55</v>
      </c>
      <c r="K26" s="367"/>
      <c r="L26" s="142" t="s">
        <v>369</v>
      </c>
      <c r="M26" s="369" t="s">
        <v>370</v>
      </c>
      <c r="N26" s="374" t="s">
        <v>371</v>
      </c>
      <c r="O26" s="375"/>
      <c r="P26" s="148" t="s">
        <v>55</v>
      </c>
      <c r="Q26" s="358"/>
      <c r="R26" s="359"/>
      <c r="S26" s="360" t="s">
        <v>372</v>
      </c>
      <c r="T26" s="142" t="s">
        <v>373</v>
      </c>
      <c r="U26" s="368" t="s">
        <v>374</v>
      </c>
      <c r="V26" s="123" t="s">
        <v>55</v>
      </c>
      <c r="W26" s="359"/>
      <c r="X26" s="360" t="s">
        <v>375</v>
      </c>
      <c r="Y26" s="50" t="s">
        <v>373</v>
      </c>
      <c r="Z26" s="376" t="s">
        <v>376</v>
      </c>
      <c r="AA26" s="377"/>
    </row>
    <row r="27" spans="1:27" ht="28.8" x14ac:dyDescent="0.3">
      <c r="A27" s="750"/>
      <c r="B27" s="738"/>
      <c r="C27" s="753"/>
      <c r="D27" s="363" t="s">
        <v>56</v>
      </c>
      <c r="E27" s="348"/>
      <c r="F27" s="348"/>
      <c r="G27" s="321" t="s">
        <v>377</v>
      </c>
      <c r="H27" s="368" t="s">
        <v>378</v>
      </c>
      <c r="I27" s="368" t="s">
        <v>379</v>
      </c>
      <c r="J27" s="49" t="s">
        <v>56</v>
      </c>
      <c r="K27" s="367"/>
      <c r="L27" s="142" t="s">
        <v>380</v>
      </c>
      <c r="M27" s="369" t="s">
        <v>378</v>
      </c>
      <c r="N27" s="370" t="s">
        <v>381</v>
      </c>
      <c r="O27" s="356"/>
      <c r="P27" s="148" t="s">
        <v>56</v>
      </c>
      <c r="Q27" s="358"/>
      <c r="R27" s="359"/>
      <c r="S27" s="360" t="s">
        <v>382</v>
      </c>
      <c r="T27" s="142" t="s">
        <v>378</v>
      </c>
      <c r="U27" s="378" t="s">
        <v>383</v>
      </c>
      <c r="V27" s="123" t="s">
        <v>56</v>
      </c>
      <c r="W27" s="359"/>
      <c r="X27" s="379" t="s">
        <v>384</v>
      </c>
      <c r="Y27" s="50" t="s">
        <v>378</v>
      </c>
      <c r="Z27" s="380" t="s">
        <v>385</v>
      </c>
      <c r="AA27" s="381"/>
    </row>
    <row r="28" spans="1:27" ht="28.8" x14ac:dyDescent="0.3">
      <c r="A28" s="750"/>
      <c r="B28" s="738"/>
      <c r="C28" s="754"/>
      <c r="D28" s="363" t="s">
        <v>57</v>
      </c>
      <c r="E28" s="348"/>
      <c r="F28" s="348"/>
      <c r="G28" s="321" t="s">
        <v>386</v>
      </c>
      <c r="H28" s="368" t="s">
        <v>387</v>
      </c>
      <c r="I28" s="368" t="s">
        <v>388</v>
      </c>
      <c r="J28" s="49" t="s">
        <v>57</v>
      </c>
      <c r="K28" s="367"/>
      <c r="L28" s="142" t="s">
        <v>389</v>
      </c>
      <c r="M28" s="369" t="s">
        <v>390</v>
      </c>
      <c r="N28" s="370" t="s">
        <v>391</v>
      </c>
      <c r="O28" s="356"/>
      <c r="P28" s="148" t="s">
        <v>140</v>
      </c>
      <c r="Q28" s="358"/>
      <c r="R28" s="359"/>
      <c r="S28" s="360" t="s">
        <v>392</v>
      </c>
      <c r="T28" s="142" t="s">
        <v>393</v>
      </c>
      <c r="U28" s="382" t="s">
        <v>394</v>
      </c>
      <c r="V28" s="123" t="s">
        <v>148</v>
      </c>
      <c r="W28" s="359"/>
      <c r="X28" s="360" t="s">
        <v>395</v>
      </c>
      <c r="Y28" s="50" t="s">
        <v>393</v>
      </c>
      <c r="Z28" s="380" t="s">
        <v>396</v>
      </c>
      <c r="AA28" s="381"/>
    </row>
    <row r="29" spans="1:27" ht="29.4" thickBot="1" x14ac:dyDescent="0.35">
      <c r="A29" s="750"/>
      <c r="B29" s="738"/>
      <c r="C29" s="135" t="s">
        <v>58</v>
      </c>
      <c r="D29" s="363" t="s">
        <v>51</v>
      </c>
      <c r="E29" s="348"/>
      <c r="F29" s="348"/>
      <c r="G29" s="321" t="s">
        <v>397</v>
      </c>
      <c r="H29" s="368" t="s">
        <v>398</v>
      </c>
      <c r="I29" s="368" t="s">
        <v>399</v>
      </c>
      <c r="J29" s="49" t="s">
        <v>51</v>
      </c>
      <c r="K29" s="367"/>
      <c r="L29" s="368" t="s">
        <v>400</v>
      </c>
      <c r="M29" s="142" t="s">
        <v>398</v>
      </c>
      <c r="N29" s="383" t="s">
        <v>401</v>
      </c>
      <c r="O29" s="356"/>
      <c r="P29" s="148" t="s">
        <v>51</v>
      </c>
      <c r="Q29" s="358"/>
      <c r="R29" s="359"/>
      <c r="S29" s="360" t="s">
        <v>402</v>
      </c>
      <c r="T29" s="142" t="s">
        <v>398</v>
      </c>
      <c r="U29" s="384" t="s">
        <v>403</v>
      </c>
      <c r="V29" s="123" t="s">
        <v>51</v>
      </c>
      <c r="W29" s="359"/>
      <c r="X29" s="360" t="s">
        <v>404</v>
      </c>
      <c r="Y29" s="142" t="s">
        <v>398</v>
      </c>
      <c r="Z29" s="383" t="s">
        <v>405</v>
      </c>
      <c r="AA29" s="356"/>
    </row>
    <row r="30" spans="1:27" ht="43.2" x14ac:dyDescent="0.3">
      <c r="A30" s="750"/>
      <c r="B30" s="738"/>
      <c r="C30" s="135" t="s">
        <v>59</v>
      </c>
      <c r="D30" s="363" t="s">
        <v>60</v>
      </c>
      <c r="E30" s="348"/>
      <c r="F30" s="348"/>
      <c r="G30" s="385" t="s">
        <v>406</v>
      </c>
      <c r="H30" s="386" t="s">
        <v>407</v>
      </c>
      <c r="I30" s="387" t="s">
        <v>408</v>
      </c>
      <c r="J30" s="49" t="s">
        <v>60</v>
      </c>
      <c r="K30" s="367"/>
      <c r="L30" s="368" t="s">
        <v>406</v>
      </c>
      <c r="M30" s="386" t="s">
        <v>407</v>
      </c>
      <c r="N30" s="370" t="s">
        <v>408</v>
      </c>
      <c r="O30" s="356"/>
      <c r="P30" s="148" t="s">
        <v>60</v>
      </c>
      <c r="Q30" s="358"/>
      <c r="R30" s="359"/>
      <c r="S30" s="360" t="s">
        <v>406</v>
      </c>
      <c r="T30" s="386" t="s">
        <v>407</v>
      </c>
      <c r="U30" s="387" t="s">
        <v>408</v>
      </c>
      <c r="V30" s="123" t="s">
        <v>60</v>
      </c>
      <c r="W30" s="359"/>
      <c r="X30" s="360" t="s">
        <v>406</v>
      </c>
      <c r="Y30" s="369" t="s">
        <v>407</v>
      </c>
      <c r="Z30" s="370" t="s">
        <v>408</v>
      </c>
      <c r="AA30" s="356"/>
    </row>
    <row r="31" spans="1:27" ht="28.8" x14ac:dyDescent="0.3">
      <c r="A31" s="750"/>
      <c r="B31" s="738"/>
      <c r="C31" s="752" t="s">
        <v>61</v>
      </c>
      <c r="D31" s="363" t="s">
        <v>122</v>
      </c>
      <c r="E31" s="348"/>
      <c r="F31" s="348"/>
      <c r="G31" s="385" t="s">
        <v>409</v>
      </c>
      <c r="H31" s="368" t="s">
        <v>410</v>
      </c>
      <c r="I31" s="106" t="s">
        <v>411</v>
      </c>
      <c r="J31" s="49" t="s">
        <v>62</v>
      </c>
      <c r="K31" s="367"/>
      <c r="L31" s="368" t="s">
        <v>412</v>
      </c>
      <c r="M31" s="388" t="s">
        <v>413</v>
      </c>
      <c r="N31" s="389" t="s">
        <v>411</v>
      </c>
      <c r="O31" s="390"/>
      <c r="P31" s="148" t="s">
        <v>62</v>
      </c>
      <c r="Q31" s="358"/>
      <c r="R31" s="359"/>
      <c r="S31" s="360" t="s">
        <v>409</v>
      </c>
      <c r="T31" s="388" t="s">
        <v>413</v>
      </c>
      <c r="U31" s="106" t="s">
        <v>411</v>
      </c>
      <c r="V31" s="123" t="s">
        <v>62</v>
      </c>
      <c r="W31" s="359"/>
      <c r="X31" s="360" t="s">
        <v>409</v>
      </c>
      <c r="Y31" s="388" t="s">
        <v>413</v>
      </c>
      <c r="Z31" s="376" t="s">
        <v>411</v>
      </c>
      <c r="AA31" s="377"/>
    </row>
    <row r="32" spans="1:27" ht="28.8" x14ac:dyDescent="0.3">
      <c r="A32" s="750"/>
      <c r="B32" s="738"/>
      <c r="C32" s="754"/>
      <c r="D32" s="363" t="s">
        <v>123</v>
      </c>
      <c r="E32" s="348"/>
      <c r="F32" s="348"/>
      <c r="G32" s="385" t="s">
        <v>414</v>
      </c>
      <c r="H32" s="368" t="s">
        <v>415</v>
      </c>
      <c r="I32" s="387" t="s">
        <v>416</v>
      </c>
      <c r="J32" s="49" t="s">
        <v>128</v>
      </c>
      <c r="K32" s="367"/>
      <c r="L32" s="368" t="s">
        <v>414</v>
      </c>
      <c r="M32" s="142" t="s">
        <v>415</v>
      </c>
      <c r="N32" s="370" t="s">
        <v>416</v>
      </c>
      <c r="O32" s="356"/>
      <c r="P32" s="148" t="s">
        <v>128</v>
      </c>
      <c r="Q32" s="358"/>
      <c r="R32" s="359"/>
      <c r="S32" s="360" t="s">
        <v>414</v>
      </c>
      <c r="T32" s="368" t="s">
        <v>415</v>
      </c>
      <c r="U32" s="387" t="s">
        <v>416</v>
      </c>
      <c r="V32" s="123" t="s">
        <v>63</v>
      </c>
      <c r="W32" s="359"/>
      <c r="X32" s="360" t="s">
        <v>414</v>
      </c>
      <c r="Y32" s="142" t="s">
        <v>415</v>
      </c>
      <c r="Z32" s="370" t="s">
        <v>416</v>
      </c>
      <c r="AA32" s="356"/>
    </row>
    <row r="33" spans="1:27" ht="28.8" x14ac:dyDescent="0.3">
      <c r="A33" s="750"/>
      <c r="B33" s="738"/>
      <c r="C33" s="135" t="s">
        <v>64</v>
      </c>
      <c r="D33" s="363" t="s">
        <v>51</v>
      </c>
      <c r="E33" s="348"/>
      <c r="F33" s="348"/>
      <c r="G33" s="385" t="s">
        <v>417</v>
      </c>
      <c r="H33" s="368" t="s">
        <v>418</v>
      </c>
      <c r="I33" s="387" t="s">
        <v>419</v>
      </c>
      <c r="J33" s="49" t="s">
        <v>51</v>
      </c>
      <c r="K33" s="367"/>
      <c r="L33" s="368" t="s">
        <v>420</v>
      </c>
      <c r="M33" s="368" t="s">
        <v>418</v>
      </c>
      <c r="N33" s="370" t="s">
        <v>419</v>
      </c>
      <c r="O33" s="356"/>
      <c r="P33" s="148" t="s">
        <v>51</v>
      </c>
      <c r="Q33" s="358"/>
      <c r="R33" s="359"/>
      <c r="S33" s="360" t="s">
        <v>417</v>
      </c>
      <c r="T33" s="368" t="s">
        <v>418</v>
      </c>
      <c r="U33" s="387" t="s">
        <v>419</v>
      </c>
      <c r="V33" s="123" t="s">
        <v>51</v>
      </c>
      <c r="W33" s="359"/>
      <c r="X33" s="360" t="s">
        <v>417</v>
      </c>
      <c r="Y33" s="368" t="s">
        <v>418</v>
      </c>
      <c r="Z33" s="370" t="s">
        <v>419</v>
      </c>
      <c r="AA33" s="356"/>
    </row>
    <row r="34" spans="1:27" ht="28.8" x14ac:dyDescent="0.3">
      <c r="A34" s="750"/>
      <c r="B34" s="738"/>
      <c r="C34" s="135" t="s">
        <v>65</v>
      </c>
      <c r="D34" s="363" t="s">
        <v>66</v>
      </c>
      <c r="E34" s="348"/>
      <c r="F34" s="348"/>
      <c r="G34" s="385" t="s">
        <v>421</v>
      </c>
      <c r="H34" s="386" t="s">
        <v>66</v>
      </c>
      <c r="I34" s="387" t="s">
        <v>422</v>
      </c>
      <c r="J34" s="49" t="s">
        <v>66</v>
      </c>
      <c r="K34" s="367"/>
      <c r="L34" s="368" t="s">
        <v>421</v>
      </c>
      <c r="M34" s="369" t="s">
        <v>66</v>
      </c>
      <c r="N34" s="370" t="s">
        <v>422</v>
      </c>
      <c r="O34" s="356"/>
      <c r="P34" s="148" t="s">
        <v>66</v>
      </c>
      <c r="Q34" s="358"/>
      <c r="R34" s="359"/>
      <c r="S34" s="360" t="s">
        <v>421</v>
      </c>
      <c r="T34" s="386" t="s">
        <v>66</v>
      </c>
      <c r="U34" s="387" t="s">
        <v>422</v>
      </c>
      <c r="V34" s="123" t="s">
        <v>66</v>
      </c>
      <c r="W34" s="359"/>
      <c r="X34" s="360" t="s">
        <v>421</v>
      </c>
      <c r="Y34" s="50" t="s">
        <v>423</v>
      </c>
      <c r="Z34" s="370" t="s">
        <v>422</v>
      </c>
      <c r="AA34" s="356"/>
    </row>
    <row r="35" spans="1:27" ht="28.8" x14ac:dyDescent="0.3">
      <c r="A35" s="750"/>
      <c r="B35" s="738"/>
      <c r="C35" s="41" t="s">
        <v>124</v>
      </c>
      <c r="D35" s="123" t="s">
        <v>125</v>
      </c>
      <c r="E35" s="359"/>
      <c r="F35" s="359"/>
      <c r="G35" s="321" t="s">
        <v>424</v>
      </c>
      <c r="H35" s="368" t="s">
        <v>425</v>
      </c>
      <c r="I35" s="387" t="s">
        <v>426</v>
      </c>
      <c r="J35" s="49" t="s">
        <v>129</v>
      </c>
      <c r="K35" s="367"/>
      <c r="L35" s="368" t="s">
        <v>427</v>
      </c>
      <c r="M35" s="386" t="s">
        <v>425</v>
      </c>
      <c r="N35" s="370" t="s">
        <v>426</v>
      </c>
      <c r="O35" s="356"/>
      <c r="P35" s="148" t="s">
        <v>129</v>
      </c>
      <c r="Q35" s="359"/>
      <c r="R35" s="391"/>
      <c r="S35" s="360" t="s">
        <v>428</v>
      </c>
      <c r="T35" s="368" t="s">
        <v>425</v>
      </c>
      <c r="U35" s="387" t="s">
        <v>426</v>
      </c>
      <c r="V35" s="123" t="s">
        <v>129</v>
      </c>
      <c r="W35" s="359"/>
      <c r="X35" s="360" t="s">
        <v>424</v>
      </c>
      <c r="Y35" s="388" t="s">
        <v>425</v>
      </c>
      <c r="Z35" s="370" t="s">
        <v>426</v>
      </c>
      <c r="AA35" s="356"/>
    </row>
    <row r="36" spans="1:27" ht="29.4" thickBot="1" x14ac:dyDescent="0.35">
      <c r="A36" s="750"/>
      <c r="B36" s="738"/>
      <c r="C36" s="135" t="s">
        <v>67</v>
      </c>
      <c r="D36" s="363" t="s">
        <v>66</v>
      </c>
      <c r="E36" s="348"/>
      <c r="F36" s="348"/>
      <c r="G36" s="385" t="s">
        <v>429</v>
      </c>
      <c r="H36" s="392" t="s">
        <v>430</v>
      </c>
      <c r="I36" s="371" t="s">
        <v>431</v>
      </c>
      <c r="J36" s="393" t="s">
        <v>66</v>
      </c>
      <c r="K36" s="394"/>
      <c r="L36" s="395" t="s">
        <v>429</v>
      </c>
      <c r="M36" s="396" t="s">
        <v>430</v>
      </c>
      <c r="N36" s="370" t="s">
        <v>431</v>
      </c>
      <c r="O36" s="356"/>
      <c r="P36" s="148" t="s">
        <v>66</v>
      </c>
      <c r="Q36" s="359"/>
      <c r="R36" s="391"/>
      <c r="S36" s="360" t="s">
        <v>429</v>
      </c>
      <c r="T36" s="392" t="s">
        <v>430</v>
      </c>
      <c r="U36" s="387" t="s">
        <v>431</v>
      </c>
      <c r="V36" s="123" t="s">
        <v>66</v>
      </c>
      <c r="W36" s="359"/>
      <c r="X36" s="360" t="s">
        <v>429</v>
      </c>
      <c r="Y36" s="392" t="s">
        <v>430</v>
      </c>
      <c r="Z36" s="370" t="s">
        <v>431</v>
      </c>
      <c r="AA36" s="356"/>
    </row>
    <row r="37" spans="1:27" ht="29.4" thickBot="1" x14ac:dyDescent="0.35">
      <c r="A37" s="750"/>
      <c r="B37" s="738"/>
      <c r="C37" s="132" t="s">
        <v>68</v>
      </c>
      <c r="D37" s="397" t="s">
        <v>51</v>
      </c>
      <c r="E37" s="348"/>
      <c r="F37" s="348"/>
      <c r="G37" s="398" t="s">
        <v>432</v>
      </c>
      <c r="H37" s="399" t="s">
        <v>433</v>
      </c>
      <c r="I37" s="400" t="s">
        <v>434</v>
      </c>
      <c r="J37" s="401" t="s">
        <v>51</v>
      </c>
      <c r="K37" s="304" t="s">
        <v>283</v>
      </c>
      <c r="L37" s="402"/>
      <c r="M37" s="104" t="s">
        <v>284</v>
      </c>
      <c r="N37" s="96"/>
      <c r="O37" s="96"/>
      <c r="P37" s="403" t="s">
        <v>51</v>
      </c>
      <c r="Q37" s="348"/>
      <c r="R37" s="404"/>
      <c r="S37" s="360" t="s">
        <v>27</v>
      </c>
      <c r="T37" s="405" t="s">
        <v>433</v>
      </c>
      <c r="U37" s="387" t="s">
        <v>434</v>
      </c>
      <c r="V37" s="406" t="s">
        <v>51</v>
      </c>
      <c r="W37" s="104" t="s">
        <v>214</v>
      </c>
      <c r="X37" s="360" t="s">
        <v>432</v>
      </c>
      <c r="Y37" s="407" t="s">
        <v>339</v>
      </c>
      <c r="Z37" s="370" t="s">
        <v>434</v>
      </c>
      <c r="AA37" s="356"/>
    </row>
    <row r="38" spans="1:27" ht="31.2" x14ac:dyDescent="0.3">
      <c r="A38" s="775">
        <v>10</v>
      </c>
      <c r="B38" s="736" t="s">
        <v>102</v>
      </c>
      <c r="C38" s="74" t="s">
        <v>117</v>
      </c>
      <c r="D38" s="408" t="s">
        <v>435</v>
      </c>
      <c r="E38" s="409"/>
      <c r="F38" s="409"/>
      <c r="G38" s="207" t="s">
        <v>436</v>
      </c>
      <c r="H38" s="410" t="s">
        <v>437</v>
      </c>
      <c r="I38" s="411" t="s">
        <v>438</v>
      </c>
      <c r="J38" s="412"/>
      <c r="K38" s="413"/>
      <c r="L38" s="402"/>
      <c r="M38" s="348"/>
      <c r="N38" s="402"/>
      <c r="O38" s="402"/>
      <c r="Q38" s="413"/>
      <c r="R38" s="414"/>
      <c r="T38" s="402"/>
      <c r="W38" s="413"/>
      <c r="Y38" s="272"/>
      <c r="AA38" s="359"/>
    </row>
    <row r="39" spans="1:27" ht="93.6" x14ac:dyDescent="0.3">
      <c r="A39" s="775"/>
      <c r="B39" s="736"/>
      <c r="C39" s="74" t="s">
        <v>42</v>
      </c>
      <c r="D39" s="408" t="s">
        <v>118</v>
      </c>
      <c r="E39" s="62" t="s">
        <v>439</v>
      </c>
      <c r="F39" s="415" t="s">
        <v>440</v>
      </c>
      <c r="G39" s="416" t="s">
        <v>439</v>
      </c>
      <c r="H39" s="417" t="s">
        <v>441</v>
      </c>
      <c r="I39" s="62" t="s">
        <v>338</v>
      </c>
      <c r="J39" s="412"/>
      <c r="K39" s="104" t="s">
        <v>442</v>
      </c>
      <c r="L39" s="402"/>
      <c r="M39" s="104" t="s">
        <v>442</v>
      </c>
      <c r="N39" s="402"/>
      <c r="O39" s="418" t="s">
        <v>443</v>
      </c>
      <c r="Q39" s="225" t="s">
        <v>444</v>
      </c>
      <c r="R39" s="419" t="s">
        <v>445</v>
      </c>
      <c r="T39" s="225" t="s">
        <v>444</v>
      </c>
      <c r="V39" s="420" t="s">
        <v>93</v>
      </c>
      <c r="W39" s="272" t="s">
        <v>446</v>
      </c>
      <c r="Y39" s="272" t="s">
        <v>446</v>
      </c>
      <c r="AA39" s="272" t="s">
        <v>447</v>
      </c>
    </row>
    <row r="40" spans="1:27" s="98" customFormat="1" ht="28.8" x14ac:dyDescent="0.3">
      <c r="A40" s="421">
        <v>11</v>
      </c>
      <c r="B40" s="97" t="s">
        <v>70</v>
      </c>
      <c r="C40" s="422" t="s">
        <v>448</v>
      </c>
      <c r="D40" s="59" t="s">
        <v>71</v>
      </c>
      <c r="E40" s="106"/>
      <c r="J40" s="59" t="s">
        <v>71</v>
      </c>
      <c r="P40" s="59" t="s">
        <v>71</v>
      </c>
      <c r="V40" s="59" t="s">
        <v>71</v>
      </c>
    </row>
  </sheetData>
  <mergeCells count="36">
    <mergeCell ref="A38:A39"/>
    <mergeCell ref="B38:B39"/>
    <mergeCell ref="S18:S19"/>
    <mergeCell ref="T18:T19"/>
    <mergeCell ref="U18:U19"/>
    <mergeCell ref="A20:A22"/>
    <mergeCell ref="B20:B22"/>
    <mergeCell ref="A24:A37"/>
    <mergeCell ref="B24:B37"/>
    <mergeCell ref="C26:C28"/>
    <mergeCell ref="C31:C32"/>
    <mergeCell ref="J17:J19"/>
    <mergeCell ref="K17:K19"/>
    <mergeCell ref="L17:L19"/>
    <mergeCell ref="M17:M19"/>
    <mergeCell ref="N17:N19"/>
    <mergeCell ref="R17:R19"/>
    <mergeCell ref="Q18:Q19"/>
    <mergeCell ref="C17:C19"/>
    <mergeCell ref="D17:D19"/>
    <mergeCell ref="E17:E19"/>
    <mergeCell ref="G17:G19"/>
    <mergeCell ref="H17:H19"/>
    <mergeCell ref="I17:I19"/>
    <mergeCell ref="A12:A13"/>
    <mergeCell ref="B12:B13"/>
    <mergeCell ref="A14:A16"/>
    <mergeCell ref="B14:B16"/>
    <mergeCell ref="A17:A19"/>
    <mergeCell ref="B17:B19"/>
    <mergeCell ref="A4:A6"/>
    <mergeCell ref="B4:B6"/>
    <mergeCell ref="A7:A9"/>
    <mergeCell ref="B7:B9"/>
    <mergeCell ref="A10:A11"/>
    <mergeCell ref="B10:B11"/>
  </mergeCells>
  <conditionalFormatting sqref="E7:E9 E11:E17">
    <cfRule type="expression" dxfId="66" priority="10">
      <formula>E7&lt;&gt;""</formula>
    </cfRule>
  </conditionalFormatting>
  <conditionalFormatting sqref="E25">
    <cfRule type="expression" dxfId="65" priority="9">
      <formula>E25&lt;&gt;""</formula>
    </cfRule>
  </conditionalFormatting>
  <conditionalFormatting sqref="E39">
    <cfRule type="expression" dxfId="64" priority="2">
      <formula>E39&lt;&gt;""</formula>
    </cfRule>
  </conditionalFormatting>
  <conditionalFormatting sqref="E2:I2">
    <cfRule type="expression" dxfId="63" priority="17">
      <formula>E2&lt;&gt;""</formula>
    </cfRule>
  </conditionalFormatting>
  <conditionalFormatting sqref="G20:G39">
    <cfRule type="expression" dxfId="62" priority="12">
      <formula>G20&lt;&gt;""</formula>
    </cfRule>
  </conditionalFormatting>
  <conditionalFormatting sqref="H4:H10">
    <cfRule type="expression" dxfId="61" priority="33">
      <formula>H4&lt;&gt;""</formula>
    </cfRule>
  </conditionalFormatting>
  <conditionalFormatting sqref="H12:H13">
    <cfRule type="expression" dxfId="60" priority="32">
      <formula>H12&lt;&gt;""</formula>
    </cfRule>
  </conditionalFormatting>
  <conditionalFormatting sqref="H15:H17">
    <cfRule type="expression" dxfId="59" priority="31">
      <formula>H15&lt;&gt;""</formula>
    </cfRule>
  </conditionalFormatting>
  <conditionalFormatting sqref="H20:H24 H26:I29">
    <cfRule type="expression" dxfId="58" priority="30">
      <formula>H20&lt;&gt;""</formula>
    </cfRule>
  </conditionalFormatting>
  <conditionalFormatting sqref="H31:H33">
    <cfRule type="expression" dxfId="57" priority="29">
      <formula>H31&lt;&gt;""</formula>
    </cfRule>
  </conditionalFormatting>
  <conditionalFormatting sqref="H35:H36">
    <cfRule type="expression" dxfId="56" priority="28">
      <formula>H35&lt;&gt;""</formula>
    </cfRule>
  </conditionalFormatting>
  <conditionalFormatting sqref="I4:I17 I20:I23">
    <cfRule type="expression" dxfId="55" priority="39">
      <formula>I4&lt;&gt;""</formula>
    </cfRule>
  </conditionalFormatting>
  <conditionalFormatting sqref="I31">
    <cfRule type="expression" dxfId="54" priority="40">
      <formula>I31&lt;&gt;""</formula>
    </cfRule>
  </conditionalFormatting>
  <conditionalFormatting sqref="I38:I39">
    <cfRule type="expression" dxfId="53" priority="11">
      <formula>I38&lt;&gt;""</formula>
    </cfRule>
  </conditionalFormatting>
  <conditionalFormatting sqref="K8:K9">
    <cfRule type="expression" dxfId="52" priority="8">
      <formula>K8&lt;&gt;""</formula>
    </cfRule>
  </conditionalFormatting>
  <conditionalFormatting sqref="L2:N2">
    <cfRule type="expression" dxfId="51" priority="16">
      <formula>L2&lt;&gt;""</formula>
    </cfRule>
  </conditionalFormatting>
  <conditionalFormatting sqref="M21:M22">
    <cfRule type="expression" dxfId="50" priority="27">
      <formula>M21&lt;&gt;""</formula>
    </cfRule>
  </conditionalFormatting>
  <conditionalFormatting sqref="M24">
    <cfRule type="expression" dxfId="49" priority="26">
      <formula>M24&lt;&gt;""</formula>
    </cfRule>
  </conditionalFormatting>
  <conditionalFormatting sqref="M29">
    <cfRule type="expression" dxfId="48" priority="25">
      <formula>M29&lt;&gt;""</formula>
    </cfRule>
  </conditionalFormatting>
  <conditionalFormatting sqref="M31:M33">
    <cfRule type="expression" dxfId="47" priority="24">
      <formula>M31&lt;&gt;""</formula>
    </cfRule>
  </conditionalFormatting>
  <conditionalFormatting sqref="M36">
    <cfRule type="expression" dxfId="46" priority="23">
      <formula>M36&lt;&gt;""</formula>
    </cfRule>
  </conditionalFormatting>
  <conditionalFormatting sqref="N4:O6 G4:G17 L4:L17 S4:T18 N7:N8 U8:U18 N9:O10 N11:N15 N16:O16 N17 N20:O22 S20:S23 U20:U23 T20:T29 L20:L36 N23">
    <cfRule type="expression" dxfId="45" priority="41">
      <formula>G4&lt;&gt;""</formula>
    </cfRule>
  </conditionalFormatting>
  <conditionalFormatting sqref="N26:O26 N31:O31">
    <cfRule type="expression" dxfId="44" priority="38">
      <formula>N26&lt;&gt;""</formula>
    </cfRule>
  </conditionalFormatting>
  <conditionalFormatting sqref="Q8:Q9">
    <cfRule type="expression" dxfId="43" priority="1">
      <formula>Q8&lt;&gt;""</formula>
    </cfRule>
  </conditionalFormatting>
  <conditionalFormatting sqref="Q11">
    <cfRule type="expression" dxfId="42" priority="5">
      <formula>Q11&lt;&gt;""</formula>
    </cfRule>
  </conditionalFormatting>
  <conditionalFormatting sqref="Q13:Q14">
    <cfRule type="expression" dxfId="41" priority="4">
      <formula>Q13&lt;&gt;""</formula>
    </cfRule>
  </conditionalFormatting>
  <conditionalFormatting sqref="Q17:Q18">
    <cfRule type="expression" dxfId="40" priority="3">
      <formula>Q17&lt;&gt;""</formula>
    </cfRule>
  </conditionalFormatting>
  <conditionalFormatting sqref="S2:U2">
    <cfRule type="expression" dxfId="39" priority="15">
      <formula>S2&lt;&gt;""</formula>
    </cfRule>
  </conditionalFormatting>
  <conditionalFormatting sqref="T31:T33">
    <cfRule type="expression" dxfId="38" priority="22">
      <formula>T31&lt;&gt;""</formula>
    </cfRule>
  </conditionalFormatting>
  <conditionalFormatting sqref="T35:T36">
    <cfRule type="expression" dxfId="37" priority="21">
      <formula>T35&lt;&gt;""</formula>
    </cfRule>
  </conditionalFormatting>
  <conditionalFormatting sqref="U4:U6">
    <cfRule type="expression" dxfId="36" priority="36">
      <formula>U4&lt;&gt;""</formula>
    </cfRule>
  </conditionalFormatting>
  <conditionalFormatting sqref="U26 U31">
    <cfRule type="expression" dxfId="35" priority="37">
      <formula>U26&lt;&gt;""</formula>
    </cfRule>
  </conditionalFormatting>
  <conditionalFormatting sqref="W6:W9 W11">
    <cfRule type="expression" dxfId="34" priority="7">
      <formula>W6&lt;&gt;""</formula>
    </cfRule>
  </conditionalFormatting>
  <conditionalFormatting sqref="W17">
    <cfRule type="expression" dxfId="33" priority="6">
      <formula>W17&lt;&gt;""</formula>
    </cfRule>
  </conditionalFormatting>
  <conditionalFormatting sqref="X4:X23">
    <cfRule type="expression" dxfId="32" priority="14">
      <formula>X4&lt;&gt;""</formula>
    </cfRule>
  </conditionalFormatting>
  <conditionalFormatting sqref="X2:AA2">
    <cfRule type="expression" dxfId="31" priority="13">
      <formula>X2&lt;&gt;""</formula>
    </cfRule>
  </conditionalFormatting>
  <conditionalFormatting sqref="Y4:Y12">
    <cfRule type="expression" dxfId="30" priority="20">
      <formula>Y4&lt;&gt;""</formula>
    </cfRule>
  </conditionalFormatting>
  <conditionalFormatting sqref="Y14:Y29">
    <cfRule type="expression" dxfId="29" priority="19">
      <formula>Y14&lt;&gt;""</formula>
    </cfRule>
  </conditionalFormatting>
  <conditionalFormatting sqref="Y31:Y36">
    <cfRule type="expression" dxfId="28" priority="18">
      <formula>Y31&lt;&gt;""</formula>
    </cfRule>
  </conditionalFormatting>
  <conditionalFormatting sqref="Z4:AA6 Z7:Z9 Z10:AA10 Z11:Z12 Z13:AA14 Z15 Z16:AA22 Z23">
    <cfRule type="expression" dxfId="27" priority="34">
      <formula>Z4&lt;&gt;""</formula>
    </cfRule>
  </conditionalFormatting>
  <conditionalFormatting sqref="Z26:AA26 Z31:AA31">
    <cfRule type="expression" dxfId="26" priority="35">
      <formula>Z26&lt;&gt;""</formula>
    </cfRule>
  </conditionalFormatting>
  <hyperlinks>
    <hyperlink ref="C40" r:id="rId1" display="https://www.etsi.org/human-factors-accessibility/en-301-549-v3-the-harmonized-european-standard-for-ict-accessibility" xr:uid="{AB851A93-6697-45F4-8C35-22893B0AB7E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C2D0-7F46-4072-9870-4BEA921BC828}">
  <dimension ref="A1:V38"/>
  <sheetViews>
    <sheetView workbookViewId="0">
      <selection activeCell="P8" sqref="P8"/>
    </sheetView>
  </sheetViews>
  <sheetFormatPr defaultRowHeight="14.4" x14ac:dyDescent="0.3"/>
  <cols>
    <col min="1" max="1" width="5.6640625" style="75" customWidth="1"/>
    <col min="2" max="2" width="24.33203125" customWidth="1"/>
    <col min="3" max="3" width="21.77734375" customWidth="1"/>
    <col min="4" max="4" width="37.5546875" customWidth="1"/>
    <col min="5" max="6" width="35.77734375" customWidth="1"/>
    <col min="7" max="10" width="30.88671875" style="2" customWidth="1"/>
    <col min="11" max="13" width="35.77734375" customWidth="1"/>
    <col min="14" max="16" width="28.88671875" customWidth="1"/>
    <col min="17" max="19" width="35.77734375" style="412" customWidth="1"/>
    <col min="20" max="22" width="30.6640625" customWidth="1"/>
  </cols>
  <sheetData>
    <row r="1" spans="1:22" ht="15" thickBot="1" x14ac:dyDescent="0.35">
      <c r="B1" t="s">
        <v>449</v>
      </c>
      <c r="G1" s="2" t="s">
        <v>153</v>
      </c>
      <c r="H1" s="2" t="s">
        <v>152</v>
      </c>
      <c r="I1" s="2" t="s">
        <v>151</v>
      </c>
      <c r="J1" s="2" t="s">
        <v>191</v>
      </c>
      <c r="K1" s="2"/>
      <c r="L1" s="2"/>
      <c r="M1" s="2" t="s">
        <v>191</v>
      </c>
      <c r="N1" s="2" t="s">
        <v>153</v>
      </c>
      <c r="O1" s="124" t="s">
        <v>152</v>
      </c>
      <c r="P1" s="124" t="s">
        <v>151</v>
      </c>
      <c r="Q1" s="2"/>
      <c r="R1" s="2"/>
      <c r="S1" s="2" t="s">
        <v>191</v>
      </c>
      <c r="T1" s="124" t="s">
        <v>153</v>
      </c>
      <c r="U1" s="124" t="s">
        <v>152</v>
      </c>
      <c r="V1" s="124" t="s">
        <v>151</v>
      </c>
    </row>
    <row r="2" spans="1:22" ht="16.2" thickBot="1" x14ac:dyDescent="0.35">
      <c r="E2" s="183" t="s">
        <v>450</v>
      </c>
      <c r="F2" s="423"/>
      <c r="G2" s="182" t="s">
        <v>451</v>
      </c>
      <c r="H2" s="182" t="s">
        <v>452</v>
      </c>
      <c r="I2" s="186" t="s">
        <v>453</v>
      </c>
      <c r="J2" s="186" t="s">
        <v>453</v>
      </c>
      <c r="K2" s="424" t="s">
        <v>454</v>
      </c>
      <c r="L2" s="425" t="s">
        <v>455</v>
      </c>
      <c r="M2" s="425" t="s">
        <v>455</v>
      </c>
      <c r="N2" s="185" t="s">
        <v>456</v>
      </c>
      <c r="O2" s="182" t="s">
        <v>457</v>
      </c>
      <c r="P2" s="186" t="s">
        <v>458</v>
      </c>
      <c r="Q2" s="183" t="s">
        <v>459</v>
      </c>
      <c r="R2" s="184"/>
      <c r="S2" s="425" t="s">
        <v>460</v>
      </c>
      <c r="T2" s="426" t="s">
        <v>461</v>
      </c>
      <c r="U2" s="182" t="s">
        <v>462</v>
      </c>
      <c r="V2" s="182" t="s">
        <v>461</v>
      </c>
    </row>
    <row r="3" spans="1:22" ht="18.600000000000001" thickBot="1" x14ac:dyDescent="0.35">
      <c r="B3" s="6" t="s">
        <v>2</v>
      </c>
      <c r="C3" s="7" t="s">
        <v>3</v>
      </c>
      <c r="D3" s="8" t="s">
        <v>4</v>
      </c>
      <c r="E3" s="194" t="s">
        <v>5</v>
      </c>
      <c r="F3" s="191" t="s">
        <v>106</v>
      </c>
      <c r="G3" s="10" t="s">
        <v>6</v>
      </c>
      <c r="H3" s="10" t="s">
        <v>6</v>
      </c>
      <c r="I3" s="10" t="s">
        <v>6</v>
      </c>
      <c r="J3" s="10" t="s">
        <v>6</v>
      </c>
      <c r="K3" s="191" t="s">
        <v>5</v>
      </c>
      <c r="L3" s="78" t="s">
        <v>106</v>
      </c>
      <c r="M3" s="427"/>
      <c r="N3" s="198" t="s">
        <v>6</v>
      </c>
      <c r="O3" s="10" t="s">
        <v>6</v>
      </c>
      <c r="P3" s="195" t="s">
        <v>6</v>
      </c>
      <c r="Q3" s="78" t="s">
        <v>5</v>
      </c>
      <c r="R3" s="78" t="s">
        <v>106</v>
      </c>
      <c r="S3" s="78"/>
      <c r="T3" s="198" t="s">
        <v>6</v>
      </c>
      <c r="U3" s="10" t="s">
        <v>6</v>
      </c>
      <c r="V3" s="10" t="s">
        <v>6</v>
      </c>
    </row>
    <row r="4" spans="1:22" ht="15.6" x14ac:dyDescent="0.3">
      <c r="A4" s="75">
        <f>COUNTA(#REF!)</f>
        <v>1</v>
      </c>
      <c r="B4" s="733">
        <v>1</v>
      </c>
      <c r="C4" s="725" t="s">
        <v>7</v>
      </c>
      <c r="D4" s="11" t="s">
        <v>8</v>
      </c>
      <c r="E4" s="12" t="s">
        <v>9</v>
      </c>
      <c r="F4" s="202" t="s">
        <v>87</v>
      </c>
      <c r="G4" s="13" t="s">
        <v>9</v>
      </c>
      <c r="H4" s="13" t="s">
        <v>9</v>
      </c>
      <c r="I4" s="204" t="s">
        <v>463</v>
      </c>
      <c r="J4" s="205"/>
      <c r="K4" s="68" t="s">
        <v>81</v>
      </c>
      <c r="L4" s="101" t="s">
        <v>87</v>
      </c>
      <c r="M4" s="428"/>
      <c r="N4" s="13" t="s">
        <v>9</v>
      </c>
      <c r="O4" s="429" t="s">
        <v>87</v>
      </c>
      <c r="P4" s="204" t="s">
        <v>463</v>
      </c>
      <c r="Q4" s="73" t="s">
        <v>87</v>
      </c>
      <c r="R4" s="101" t="s">
        <v>87</v>
      </c>
      <c r="S4" s="101" t="s">
        <v>464</v>
      </c>
      <c r="T4" s="207" t="s">
        <v>87</v>
      </c>
      <c r="U4" s="430" t="s">
        <v>168</v>
      </c>
      <c r="V4" s="13" t="s">
        <v>212</v>
      </c>
    </row>
    <row r="5" spans="1:22" ht="31.2" x14ac:dyDescent="0.3">
      <c r="A5" s="75">
        <f>COUNTA(#REF!)</f>
        <v>1</v>
      </c>
      <c r="B5" s="696"/>
      <c r="C5" s="699"/>
      <c r="D5" s="14" t="s">
        <v>10</v>
      </c>
      <c r="E5" s="15" t="s">
        <v>11</v>
      </c>
      <c r="F5" s="431" t="s">
        <v>214</v>
      </c>
      <c r="G5" s="16" t="s">
        <v>36</v>
      </c>
      <c r="H5" s="16" t="s">
        <v>36</v>
      </c>
      <c r="I5" s="215" t="s">
        <v>36</v>
      </c>
      <c r="J5" s="205"/>
      <c r="K5" s="216" t="s">
        <v>11</v>
      </c>
      <c r="L5" s="16" t="s">
        <v>11</v>
      </c>
      <c r="M5" s="432"/>
      <c r="N5" s="16" t="s">
        <v>11</v>
      </c>
      <c r="O5" s="214" t="s">
        <v>36</v>
      </c>
      <c r="P5" s="215" t="s">
        <v>339</v>
      </c>
      <c r="Q5" s="73" t="s">
        <v>11</v>
      </c>
      <c r="R5" s="217" t="s">
        <v>11</v>
      </c>
      <c r="S5" s="99"/>
      <c r="T5" s="217" t="s">
        <v>11</v>
      </c>
      <c r="U5" s="433" t="s">
        <v>36</v>
      </c>
      <c r="V5" s="16" t="s">
        <v>36</v>
      </c>
    </row>
    <row r="6" spans="1:22" ht="63" thickBot="1" x14ac:dyDescent="0.35">
      <c r="A6" s="75">
        <f>COUNTA(#REF!)</f>
        <v>1</v>
      </c>
      <c r="B6" s="697"/>
      <c r="C6" s="700"/>
      <c r="D6" s="17" t="s">
        <v>12</v>
      </c>
      <c r="E6" s="18" t="s">
        <v>13</v>
      </c>
      <c r="F6" s="434" t="s">
        <v>465</v>
      </c>
      <c r="G6" s="19" t="s">
        <v>466</v>
      </c>
      <c r="H6" s="19" t="s">
        <v>215</v>
      </c>
      <c r="I6" s="435" t="s">
        <v>466</v>
      </c>
      <c r="J6" s="205"/>
      <c r="K6" s="436" t="s">
        <v>13</v>
      </c>
      <c r="L6" s="19" t="s">
        <v>467</v>
      </c>
      <c r="M6" s="437"/>
      <c r="N6" s="19" t="s">
        <v>467</v>
      </c>
      <c r="O6" s="169" t="s">
        <v>217</v>
      </c>
      <c r="P6" s="435" t="s">
        <v>466</v>
      </c>
      <c r="Q6" s="73" t="s">
        <v>13</v>
      </c>
      <c r="R6" s="226" t="s">
        <v>467</v>
      </c>
      <c r="S6" s="99"/>
      <c r="T6" s="226" t="s">
        <v>467</v>
      </c>
      <c r="U6" s="169" t="s">
        <v>217</v>
      </c>
      <c r="V6" s="19" t="s">
        <v>466</v>
      </c>
    </row>
    <row r="7" spans="1:22" ht="63.6" thickTop="1" thickBot="1" x14ac:dyDescent="0.35">
      <c r="A7" s="75">
        <f>COUNTA(#REF!)</f>
        <v>1</v>
      </c>
      <c r="B7" s="744">
        <v>2</v>
      </c>
      <c r="C7" s="698" t="s">
        <v>14</v>
      </c>
      <c r="D7" s="20" t="s">
        <v>15</v>
      </c>
      <c r="E7" s="21" t="s">
        <v>16</v>
      </c>
      <c r="F7" s="438" t="s">
        <v>468</v>
      </c>
      <c r="G7" s="22">
        <v>4.7</v>
      </c>
      <c r="H7" s="438" t="s">
        <v>469</v>
      </c>
      <c r="I7" s="242" t="s">
        <v>470</v>
      </c>
      <c r="J7" s="261"/>
      <c r="K7" s="439" t="s">
        <v>85</v>
      </c>
      <c r="L7" s="438" t="s">
        <v>471</v>
      </c>
      <c r="M7" s="440" t="s">
        <v>472</v>
      </c>
      <c r="N7" s="22" t="s">
        <v>75</v>
      </c>
      <c r="O7" s="441" t="s">
        <v>473</v>
      </c>
      <c r="P7" s="242" t="s">
        <v>474</v>
      </c>
      <c r="Q7" s="73" t="s">
        <v>75</v>
      </c>
      <c r="R7" s="101" t="s">
        <v>475</v>
      </c>
      <c r="S7" s="101" t="s">
        <v>475</v>
      </c>
      <c r="T7" s="241">
        <v>6.1</v>
      </c>
      <c r="U7" s="174" t="s">
        <v>476</v>
      </c>
      <c r="V7" s="438" t="s">
        <v>477</v>
      </c>
    </row>
    <row r="8" spans="1:22" ht="219.6" thickTop="1" thickBot="1" x14ac:dyDescent="0.35">
      <c r="A8" s="75">
        <f>COUNTA(#REF!)</f>
        <v>1</v>
      </c>
      <c r="B8" s="735"/>
      <c r="C8" s="699"/>
      <c r="D8" s="14" t="s">
        <v>17</v>
      </c>
      <c r="E8" s="15" t="s">
        <v>18</v>
      </c>
      <c r="F8" s="438" t="s">
        <v>478</v>
      </c>
      <c r="G8" s="16" t="s">
        <v>18</v>
      </c>
      <c r="H8" s="16" t="s">
        <v>18</v>
      </c>
      <c r="I8" s="215" t="s">
        <v>18</v>
      </c>
      <c r="J8" s="261" t="s">
        <v>479</v>
      </c>
      <c r="K8" s="442" t="s">
        <v>76</v>
      </c>
      <c r="L8" s="101" t="s">
        <v>480</v>
      </c>
      <c r="M8" s="443" t="s">
        <v>481</v>
      </c>
      <c r="N8" s="16" t="s">
        <v>76</v>
      </c>
      <c r="O8" s="444" t="s">
        <v>482</v>
      </c>
      <c r="P8" s="215" t="s">
        <v>76</v>
      </c>
      <c r="Q8" s="73" t="s">
        <v>88</v>
      </c>
      <c r="R8" s="101" t="s">
        <v>483</v>
      </c>
      <c r="S8" s="101" t="s">
        <v>484</v>
      </c>
      <c r="T8" s="217" t="s">
        <v>88</v>
      </c>
      <c r="U8" s="433" t="s">
        <v>485</v>
      </c>
      <c r="V8" s="16" t="s">
        <v>88</v>
      </c>
    </row>
    <row r="9" spans="1:22" ht="360" thickTop="1" thickBot="1" x14ac:dyDescent="0.35">
      <c r="A9" s="75">
        <f>COUNTA(#REF!)</f>
        <v>1</v>
      </c>
      <c r="B9" s="745"/>
      <c r="C9" s="700"/>
      <c r="D9" s="23" t="s">
        <v>19</v>
      </c>
      <c r="E9" s="24" t="s">
        <v>20</v>
      </c>
      <c r="F9" s="445" t="s">
        <v>486</v>
      </c>
      <c r="G9" s="25" t="s">
        <v>487</v>
      </c>
      <c r="H9" s="103" t="s">
        <v>488</v>
      </c>
      <c r="I9" s="253" t="s">
        <v>486</v>
      </c>
      <c r="J9" s="261" t="s">
        <v>489</v>
      </c>
      <c r="K9" s="71" t="s">
        <v>84</v>
      </c>
      <c r="L9" s="101" t="s">
        <v>490</v>
      </c>
      <c r="M9" s="443" t="s">
        <v>491</v>
      </c>
      <c r="N9" s="25" t="s">
        <v>20</v>
      </c>
      <c r="O9" s="446" t="s">
        <v>492</v>
      </c>
      <c r="P9" s="253" t="s">
        <v>490</v>
      </c>
      <c r="Q9" s="73" t="s">
        <v>94</v>
      </c>
      <c r="R9" s="103" t="s">
        <v>493</v>
      </c>
      <c r="S9" s="101" t="s">
        <v>494</v>
      </c>
      <c r="T9" s="255" t="s">
        <v>89</v>
      </c>
      <c r="U9" s="447" t="s">
        <v>89</v>
      </c>
      <c r="V9" s="103" t="s">
        <v>493</v>
      </c>
    </row>
    <row r="10" spans="1:22" ht="31.8" thickTop="1" x14ac:dyDescent="0.3">
      <c r="A10" s="75">
        <f>COUNTA(#REF!)</f>
        <v>1</v>
      </c>
      <c r="B10" s="695">
        <v>3</v>
      </c>
      <c r="C10" s="698" t="s">
        <v>21</v>
      </c>
      <c r="D10" s="26" t="s">
        <v>22</v>
      </c>
      <c r="E10" s="54" t="s">
        <v>69</v>
      </c>
      <c r="F10" s="235" t="s">
        <v>495</v>
      </c>
      <c r="G10" s="61" t="s">
        <v>496</v>
      </c>
      <c r="H10" s="102" t="s">
        <v>497</v>
      </c>
      <c r="I10" s="260" t="s">
        <v>495</v>
      </c>
      <c r="J10" s="261" t="s">
        <v>498</v>
      </c>
      <c r="K10" s="69" t="s">
        <v>82</v>
      </c>
      <c r="L10" s="235" t="s">
        <v>495</v>
      </c>
      <c r="M10" s="428"/>
      <c r="N10" s="448" t="s">
        <v>499</v>
      </c>
      <c r="O10" s="449" t="s">
        <v>500</v>
      </c>
      <c r="P10" s="450" t="s">
        <v>82</v>
      </c>
      <c r="Q10" s="73" t="s">
        <v>95</v>
      </c>
      <c r="R10" s="101" t="s">
        <v>495</v>
      </c>
      <c r="S10" s="101" t="s">
        <v>495</v>
      </c>
      <c r="T10" s="61" t="s">
        <v>499</v>
      </c>
      <c r="U10" s="168" t="s">
        <v>501</v>
      </c>
      <c r="V10" s="102" t="s">
        <v>502</v>
      </c>
    </row>
    <row r="11" spans="1:22" ht="31.8" thickBot="1" x14ac:dyDescent="0.35">
      <c r="A11" s="75">
        <f>COUNTA(#REF!)</f>
        <v>1</v>
      </c>
      <c r="B11" s="697"/>
      <c r="C11" s="700"/>
      <c r="D11" s="29" t="s">
        <v>23</v>
      </c>
      <c r="E11" s="263" t="s">
        <v>24</v>
      </c>
      <c r="F11" s="235" t="s">
        <v>503</v>
      </c>
      <c r="G11" s="72" t="s">
        <v>504</v>
      </c>
      <c r="H11" s="267" t="s">
        <v>505</v>
      </c>
      <c r="I11" s="268" t="s">
        <v>506</v>
      </c>
      <c r="J11" s="261"/>
      <c r="K11" s="270" t="s">
        <v>77</v>
      </c>
      <c r="L11" s="451" t="s">
        <v>507</v>
      </c>
      <c r="M11" s="452"/>
      <c r="N11" s="31" t="s">
        <v>504</v>
      </c>
      <c r="O11" s="453" t="s">
        <v>508</v>
      </c>
      <c r="P11" s="268" t="s">
        <v>509</v>
      </c>
      <c r="Q11" s="73" t="s">
        <v>90</v>
      </c>
      <c r="R11" s="101" t="s">
        <v>503</v>
      </c>
      <c r="S11" s="99"/>
      <c r="T11" s="72" t="s">
        <v>510</v>
      </c>
      <c r="U11" s="298" t="s">
        <v>511</v>
      </c>
      <c r="V11" s="227" t="s">
        <v>506</v>
      </c>
    </row>
    <row r="12" spans="1:22" ht="16.2" thickTop="1" x14ac:dyDescent="0.3">
      <c r="A12" s="75">
        <f>COUNTA(#REF!)</f>
        <v>1</v>
      </c>
      <c r="B12" s="695">
        <v>4</v>
      </c>
      <c r="C12" s="698" t="s">
        <v>25</v>
      </c>
      <c r="D12" s="32" t="s">
        <v>26</v>
      </c>
      <c r="E12" s="273" t="s">
        <v>27</v>
      </c>
      <c r="F12" s="101" t="s">
        <v>283</v>
      </c>
      <c r="G12" s="60" t="s">
        <v>27</v>
      </c>
      <c r="H12" s="34" t="s">
        <v>27</v>
      </c>
      <c r="I12" s="276" t="s">
        <v>27</v>
      </c>
      <c r="J12" s="205"/>
      <c r="K12" s="141" t="s">
        <v>27</v>
      </c>
      <c r="L12" s="454"/>
      <c r="M12" s="455"/>
      <c r="N12" s="34" t="s">
        <v>27</v>
      </c>
      <c r="O12" s="456" t="s">
        <v>27</v>
      </c>
      <c r="P12" s="276" t="s">
        <v>27</v>
      </c>
      <c r="Q12" s="73" t="s">
        <v>27</v>
      </c>
      <c r="R12" s="101" t="s">
        <v>27</v>
      </c>
      <c r="S12" s="99"/>
      <c r="T12" s="60" t="s">
        <v>27</v>
      </c>
      <c r="U12" s="173" t="s">
        <v>27</v>
      </c>
      <c r="V12" s="34" t="s">
        <v>27</v>
      </c>
    </row>
    <row r="13" spans="1:22" ht="63" thickBot="1" x14ac:dyDescent="0.35">
      <c r="A13" s="75">
        <f>COUNTA(#REF!)</f>
        <v>1</v>
      </c>
      <c r="B13" s="697"/>
      <c r="C13" s="700"/>
      <c r="D13" s="17" t="s">
        <v>28</v>
      </c>
      <c r="E13" s="18" t="s">
        <v>29</v>
      </c>
      <c r="F13" s="281" t="s">
        <v>512</v>
      </c>
      <c r="G13" s="19" t="s">
        <v>29</v>
      </c>
      <c r="H13" s="457" t="s">
        <v>513</v>
      </c>
      <c r="I13" s="281" t="s">
        <v>514</v>
      </c>
      <c r="J13" s="261"/>
      <c r="K13" s="70" t="s">
        <v>83</v>
      </c>
      <c r="L13" s="458"/>
      <c r="M13" s="459"/>
      <c r="N13" s="435" t="s">
        <v>515</v>
      </c>
      <c r="O13" s="460" t="s">
        <v>516</v>
      </c>
      <c r="P13" s="461" t="s">
        <v>517</v>
      </c>
      <c r="Q13" s="73" t="s">
        <v>96</v>
      </c>
      <c r="R13" s="101" t="s">
        <v>146</v>
      </c>
      <c r="S13" s="99"/>
      <c r="T13" s="226" t="s">
        <v>518</v>
      </c>
      <c r="U13" s="169" t="s">
        <v>519</v>
      </c>
      <c r="V13" s="282" t="s">
        <v>520</v>
      </c>
    </row>
    <row r="14" spans="1:22" ht="31.8" thickTop="1" x14ac:dyDescent="0.3">
      <c r="A14" s="75">
        <f>COUNTA(#REF!)</f>
        <v>1</v>
      </c>
      <c r="B14" s="695">
        <v>5</v>
      </c>
      <c r="C14" s="698" t="s">
        <v>30</v>
      </c>
      <c r="D14" s="32" t="s">
        <v>31</v>
      </c>
      <c r="E14" s="33" t="s">
        <v>32</v>
      </c>
      <c r="F14" s="235" t="s">
        <v>521</v>
      </c>
      <c r="G14" s="34" t="s">
        <v>32</v>
      </c>
      <c r="H14" s="462" t="s">
        <v>522</v>
      </c>
      <c r="I14" s="276" t="s">
        <v>521</v>
      </c>
      <c r="J14" s="205"/>
      <c r="K14" s="141" t="s">
        <v>78</v>
      </c>
      <c r="L14" s="101" t="s">
        <v>523</v>
      </c>
      <c r="M14" s="463" t="s">
        <v>523</v>
      </c>
      <c r="N14" s="276" t="s">
        <v>78</v>
      </c>
      <c r="O14" s="464" t="s">
        <v>524</v>
      </c>
      <c r="P14" s="112" t="s">
        <v>521</v>
      </c>
      <c r="Q14" s="73" t="s">
        <v>32</v>
      </c>
      <c r="R14" s="101" t="s">
        <v>525</v>
      </c>
      <c r="S14" s="101" t="s">
        <v>526</v>
      </c>
      <c r="T14" s="60" t="s">
        <v>32</v>
      </c>
      <c r="U14" s="173" t="s">
        <v>527</v>
      </c>
      <c r="V14" s="34" t="s">
        <v>521</v>
      </c>
    </row>
    <row r="15" spans="1:22" ht="31.2" x14ac:dyDescent="0.3">
      <c r="A15" s="75">
        <f>COUNTA(#REF!)</f>
        <v>1</v>
      </c>
      <c r="B15" s="696"/>
      <c r="C15" s="699"/>
      <c r="D15" s="29" t="s">
        <v>33</v>
      </c>
      <c r="E15" s="35" t="s">
        <v>34</v>
      </c>
      <c r="F15" s="296" t="s">
        <v>528</v>
      </c>
      <c r="G15" s="36" t="s">
        <v>34</v>
      </c>
      <c r="H15" s="296" t="s">
        <v>529</v>
      </c>
      <c r="I15" s="291" t="s">
        <v>34</v>
      </c>
      <c r="J15" s="465"/>
      <c r="K15" s="292" t="s">
        <v>34</v>
      </c>
      <c r="L15" s="466" t="s">
        <v>530</v>
      </c>
      <c r="M15" s="467" t="s">
        <v>530</v>
      </c>
      <c r="N15" s="36" t="s">
        <v>34</v>
      </c>
      <c r="O15" s="468" t="s">
        <v>531</v>
      </c>
      <c r="P15" s="291" t="s">
        <v>34</v>
      </c>
      <c r="Q15" s="469" t="s">
        <v>34</v>
      </c>
      <c r="R15" s="294" t="s">
        <v>314</v>
      </c>
      <c r="S15" s="294" t="s">
        <v>314</v>
      </c>
      <c r="T15" s="295" t="s">
        <v>34</v>
      </c>
      <c r="U15" s="298" t="s">
        <v>532</v>
      </c>
      <c r="V15" s="36" t="s">
        <v>34</v>
      </c>
    </row>
    <row r="16" spans="1:22" ht="78" x14ac:dyDescent="0.3">
      <c r="A16" s="75">
        <f>COUNTA(#REF!)</f>
        <v>1</v>
      </c>
      <c r="B16" s="696"/>
      <c r="C16" s="699"/>
      <c r="D16" s="74" t="s">
        <v>35</v>
      </c>
      <c r="E16" s="73" t="s">
        <v>36</v>
      </c>
      <c r="F16" s="101" t="s">
        <v>214</v>
      </c>
      <c r="G16" s="72" t="s">
        <v>36</v>
      </c>
      <c r="H16" s="31" t="s">
        <v>36</v>
      </c>
      <c r="I16" s="299" t="s">
        <v>36</v>
      </c>
      <c r="J16" s="261" t="s">
        <v>533</v>
      </c>
      <c r="K16" s="73" t="s">
        <v>36</v>
      </c>
      <c r="L16" s="99" t="s">
        <v>214</v>
      </c>
      <c r="M16" s="452"/>
      <c r="N16" s="31" t="s">
        <v>36</v>
      </c>
      <c r="O16" s="470" t="s">
        <v>36</v>
      </c>
      <c r="P16" s="62" t="s">
        <v>36</v>
      </c>
      <c r="Q16" s="73" t="s">
        <v>36</v>
      </c>
      <c r="R16" s="101" t="s">
        <v>214</v>
      </c>
      <c r="S16" s="99"/>
      <c r="T16" s="62" t="s">
        <v>36</v>
      </c>
      <c r="U16" s="471" t="s">
        <v>36</v>
      </c>
      <c r="V16" s="31" t="s">
        <v>36</v>
      </c>
    </row>
    <row r="17" spans="1:22" ht="16.2" thickBot="1" x14ac:dyDescent="0.35">
      <c r="A17" s="75">
        <f>COUNTA(#REF!)</f>
        <v>1</v>
      </c>
      <c r="B17" s="697"/>
      <c r="C17" s="700"/>
      <c r="D17" s="26" t="s">
        <v>37</v>
      </c>
      <c r="E17" s="210" t="s">
        <v>36</v>
      </c>
      <c r="F17" s="99" t="s">
        <v>214</v>
      </c>
      <c r="G17" s="62" t="s">
        <v>36</v>
      </c>
      <c r="H17" s="61" t="s">
        <v>36</v>
      </c>
      <c r="I17" s="448" t="s">
        <v>36</v>
      </c>
      <c r="J17" s="205"/>
      <c r="K17" s="69" t="s">
        <v>36</v>
      </c>
      <c r="L17" s="472" t="s">
        <v>214</v>
      </c>
      <c r="M17" s="428"/>
      <c r="N17" s="28" t="s">
        <v>36</v>
      </c>
      <c r="O17" s="473" t="s">
        <v>36</v>
      </c>
      <c r="P17" s="448" t="s">
        <v>36</v>
      </c>
      <c r="Q17" s="73" t="s">
        <v>36</v>
      </c>
      <c r="R17" s="101" t="s">
        <v>214</v>
      </c>
      <c r="S17" s="99"/>
      <c r="T17" s="61" t="s">
        <v>36</v>
      </c>
      <c r="U17" s="168" t="s">
        <v>36</v>
      </c>
      <c r="V17" s="28" t="s">
        <v>36</v>
      </c>
    </row>
    <row r="18" spans="1:22" ht="32.4" thickTop="1" thickBot="1" x14ac:dyDescent="0.35">
      <c r="A18" s="75">
        <f>COUNTA(#REF!)</f>
        <v>1</v>
      </c>
      <c r="B18" s="37">
        <v>6</v>
      </c>
      <c r="C18" s="38" t="s">
        <v>38</v>
      </c>
      <c r="D18" s="32" t="s">
        <v>39</v>
      </c>
      <c r="E18" s="273" t="s">
        <v>40</v>
      </c>
      <c r="F18" s="474" t="s">
        <v>534</v>
      </c>
      <c r="G18" s="61" t="s">
        <v>40</v>
      </c>
      <c r="H18" s="278" t="s">
        <v>535</v>
      </c>
      <c r="I18" s="301" t="s">
        <v>536</v>
      </c>
      <c r="J18" s="261"/>
      <c r="K18" s="475" t="s">
        <v>79</v>
      </c>
      <c r="L18" s="301" t="s">
        <v>537</v>
      </c>
      <c r="M18" s="455"/>
      <c r="N18" s="34" t="s">
        <v>538</v>
      </c>
      <c r="O18" s="456" t="s">
        <v>539</v>
      </c>
      <c r="P18" s="301" t="s">
        <v>537</v>
      </c>
      <c r="Q18" s="73" t="s">
        <v>92</v>
      </c>
      <c r="R18" s="278" t="s">
        <v>540</v>
      </c>
      <c r="S18" s="99"/>
      <c r="T18" s="60" t="s">
        <v>541</v>
      </c>
      <c r="U18" s="476" t="s">
        <v>542</v>
      </c>
      <c r="V18" s="278" t="s">
        <v>540</v>
      </c>
    </row>
    <row r="19" spans="1:22" ht="48" thickTop="1" thickBot="1" x14ac:dyDescent="0.35">
      <c r="A19" s="75">
        <f>COUNTA(#REF!)</f>
        <v>1</v>
      </c>
      <c r="B19" s="37">
        <v>7</v>
      </c>
      <c r="C19" s="38" t="s">
        <v>41</v>
      </c>
      <c r="D19" s="32" t="s">
        <v>42</v>
      </c>
      <c r="E19" s="33" t="s">
        <v>43</v>
      </c>
      <c r="F19" s="445" t="s">
        <v>93</v>
      </c>
      <c r="G19" s="34" t="s">
        <v>43</v>
      </c>
      <c r="H19" s="278" t="s">
        <v>543</v>
      </c>
      <c r="I19" s="276" t="s">
        <v>544</v>
      </c>
      <c r="J19" s="261" t="s">
        <v>545</v>
      </c>
      <c r="K19" s="475" t="s">
        <v>43</v>
      </c>
      <c r="L19" s="462" t="s">
        <v>546</v>
      </c>
      <c r="M19" s="477" t="s">
        <v>545</v>
      </c>
      <c r="N19" s="34" t="s">
        <v>547</v>
      </c>
      <c r="O19" s="462" t="s">
        <v>546</v>
      </c>
      <c r="P19" s="276" t="s">
        <v>548</v>
      </c>
      <c r="Q19" s="73" t="s">
        <v>93</v>
      </c>
      <c r="R19" s="101" t="s">
        <v>549</v>
      </c>
      <c r="S19" s="99"/>
      <c r="T19" s="60" t="s">
        <v>550</v>
      </c>
      <c r="U19" s="476" t="s">
        <v>93</v>
      </c>
      <c r="V19" s="34" t="s">
        <v>551</v>
      </c>
    </row>
    <row r="20" spans="1:22" ht="31.8" thickTop="1" x14ac:dyDescent="0.3">
      <c r="A20" s="75">
        <f>COUNTA(#REF!)</f>
        <v>1</v>
      </c>
      <c r="B20" s="744">
        <v>8</v>
      </c>
      <c r="C20" s="742" t="s">
        <v>44</v>
      </c>
      <c r="D20" s="20" t="s">
        <v>45</v>
      </c>
      <c r="E20" s="39" t="s">
        <v>46</v>
      </c>
      <c r="F20" s="440" t="s">
        <v>214</v>
      </c>
      <c r="G20" s="40" t="s">
        <v>36</v>
      </c>
      <c r="H20" s="40" t="s">
        <v>340</v>
      </c>
      <c r="I20" s="478" t="s">
        <v>214</v>
      </c>
      <c r="J20" s="479"/>
      <c r="K20" s="480" t="s">
        <v>46</v>
      </c>
      <c r="L20" s="481"/>
      <c r="M20" s="481"/>
      <c r="N20" s="67" t="s">
        <v>36</v>
      </c>
      <c r="O20" s="482" t="s">
        <v>340</v>
      </c>
      <c r="P20" s="483" t="s">
        <v>36</v>
      </c>
      <c r="Q20" s="59" t="s">
        <v>46</v>
      </c>
      <c r="R20" s="100" t="s">
        <v>214</v>
      </c>
      <c r="S20" s="317"/>
      <c r="T20" s="484" t="s">
        <v>36</v>
      </c>
      <c r="U20" s="485" t="s">
        <v>340</v>
      </c>
      <c r="V20" s="67" t="s">
        <v>36</v>
      </c>
    </row>
    <row r="21" spans="1:22" ht="31.2" x14ac:dyDescent="0.3">
      <c r="A21" s="75">
        <f>COUNTA(#REF!)</f>
        <v>1</v>
      </c>
      <c r="B21" s="735"/>
      <c r="C21" s="738"/>
      <c r="D21" s="41" t="s">
        <v>103</v>
      </c>
      <c r="E21" s="42" t="s">
        <v>47</v>
      </c>
      <c r="F21" s="486"/>
      <c r="G21" s="43" t="s">
        <v>552</v>
      </c>
      <c r="H21" s="50" t="s">
        <v>342</v>
      </c>
      <c r="I21" s="487" t="s">
        <v>553</v>
      </c>
      <c r="J21" s="479"/>
      <c r="K21" s="488" t="s">
        <v>47</v>
      </c>
      <c r="L21" s="489"/>
      <c r="M21" s="489"/>
      <c r="N21" s="43" t="s">
        <v>554</v>
      </c>
      <c r="O21" s="50" t="s">
        <v>342</v>
      </c>
      <c r="P21" s="487" t="s">
        <v>553</v>
      </c>
      <c r="Q21" s="490" t="s">
        <v>47</v>
      </c>
      <c r="R21" s="92"/>
      <c r="S21" s="307"/>
      <c r="T21" s="491" t="s">
        <v>552</v>
      </c>
      <c r="U21" s="50" t="s">
        <v>342</v>
      </c>
      <c r="V21" s="43" t="s">
        <v>553</v>
      </c>
    </row>
    <row r="22" spans="1:22" ht="31.8" thickBot="1" x14ac:dyDescent="0.35">
      <c r="A22" s="75">
        <f>COUNTA(#REF!)</f>
        <v>1</v>
      </c>
      <c r="B22" s="745"/>
      <c r="C22" s="743"/>
      <c r="D22" s="17" t="s">
        <v>104</v>
      </c>
      <c r="E22" s="44" t="s">
        <v>48</v>
      </c>
      <c r="F22" s="492"/>
      <c r="G22" s="45" t="s">
        <v>552</v>
      </c>
      <c r="H22" s="53" t="s">
        <v>347</v>
      </c>
      <c r="I22" s="493" t="s">
        <v>553</v>
      </c>
      <c r="J22" s="479"/>
      <c r="K22" s="494" t="s">
        <v>48</v>
      </c>
      <c r="L22" s="495"/>
      <c r="M22" s="495"/>
      <c r="N22" s="45" t="s">
        <v>554</v>
      </c>
      <c r="O22" s="53" t="s">
        <v>347</v>
      </c>
      <c r="P22" s="493" t="s">
        <v>553</v>
      </c>
      <c r="Q22" s="490" t="s">
        <v>48</v>
      </c>
      <c r="R22" s="92"/>
      <c r="S22" s="307"/>
      <c r="T22" s="496" t="s">
        <v>552</v>
      </c>
      <c r="U22" s="53" t="s">
        <v>347</v>
      </c>
      <c r="V22" s="45" t="s">
        <v>553</v>
      </c>
    </row>
    <row r="23" spans="1:22" ht="16.2" thickTop="1" x14ac:dyDescent="0.3">
      <c r="A23" s="75">
        <f>COUNTA(#REF!)</f>
        <v>1</v>
      </c>
      <c r="B23" s="744">
        <v>9</v>
      </c>
      <c r="C23" s="742" t="s">
        <v>49</v>
      </c>
      <c r="D23" s="46" t="s">
        <v>50</v>
      </c>
      <c r="E23" s="47" t="s">
        <v>51</v>
      </c>
      <c r="F23" s="497"/>
      <c r="G23" s="48" t="s">
        <v>555</v>
      </c>
      <c r="H23" s="48" t="s">
        <v>556</v>
      </c>
      <c r="I23" s="498" t="s">
        <v>358</v>
      </c>
      <c r="J23" s="499"/>
      <c r="K23" s="500" t="s">
        <v>51</v>
      </c>
      <c r="L23" s="497"/>
      <c r="M23" s="497"/>
      <c r="N23" s="48" t="s">
        <v>555</v>
      </c>
      <c r="O23" s="48" t="s">
        <v>556</v>
      </c>
      <c r="P23" s="498" t="s">
        <v>358</v>
      </c>
      <c r="Q23" s="401" t="s">
        <v>51</v>
      </c>
      <c r="R23" s="359"/>
      <c r="S23" s="359"/>
      <c r="T23" s="501" t="s">
        <v>555</v>
      </c>
      <c r="U23" s="48" t="s">
        <v>556</v>
      </c>
      <c r="V23" s="361" t="s">
        <v>358</v>
      </c>
    </row>
    <row r="24" spans="1:22" ht="28.8" x14ac:dyDescent="0.3">
      <c r="A24" s="75">
        <f>COUNTA(#REF!)</f>
        <v>1</v>
      </c>
      <c r="B24" s="735"/>
      <c r="C24" s="738"/>
      <c r="D24" s="41" t="s">
        <v>52</v>
      </c>
      <c r="E24" s="49" t="s">
        <v>53</v>
      </c>
      <c r="F24" s="367"/>
      <c r="G24" s="388" t="s">
        <v>557</v>
      </c>
      <c r="H24" s="50" t="s">
        <v>558</v>
      </c>
      <c r="I24" s="400" t="s">
        <v>364</v>
      </c>
      <c r="J24" s="499"/>
      <c r="K24" s="502" t="s">
        <v>53</v>
      </c>
      <c r="L24" s="367"/>
      <c r="M24" s="367"/>
      <c r="N24" s="388" t="s">
        <v>557</v>
      </c>
      <c r="O24" s="50" t="s">
        <v>558</v>
      </c>
      <c r="P24" s="370" t="s">
        <v>364</v>
      </c>
      <c r="Q24" s="401" t="s">
        <v>53</v>
      </c>
      <c r="R24" s="359"/>
      <c r="S24" s="359"/>
      <c r="T24" s="503" t="s">
        <v>557</v>
      </c>
      <c r="U24" s="50" t="s">
        <v>558</v>
      </c>
      <c r="V24" s="371" t="s">
        <v>364</v>
      </c>
    </row>
    <row r="25" spans="1:22" ht="28.8" x14ac:dyDescent="0.3">
      <c r="A25" s="75">
        <f>COUNTA(#REF!)</f>
        <v>1</v>
      </c>
      <c r="B25" s="735"/>
      <c r="C25" s="738"/>
      <c r="D25" s="740" t="s">
        <v>54</v>
      </c>
      <c r="E25" s="49" t="s">
        <v>55</v>
      </c>
      <c r="F25" s="367"/>
      <c r="G25" s="50" t="s">
        <v>559</v>
      </c>
      <c r="H25" s="50" t="s">
        <v>560</v>
      </c>
      <c r="I25" s="376" t="s">
        <v>561</v>
      </c>
      <c r="J25" s="377"/>
      <c r="K25" s="502" t="s">
        <v>55</v>
      </c>
      <c r="L25" s="367"/>
      <c r="M25" s="367"/>
      <c r="N25" s="388" t="s">
        <v>562</v>
      </c>
      <c r="O25" s="50" t="s">
        <v>563</v>
      </c>
      <c r="P25" s="376" t="s">
        <v>564</v>
      </c>
      <c r="Q25" s="401" t="s">
        <v>55</v>
      </c>
      <c r="R25" s="359"/>
      <c r="S25" s="359"/>
      <c r="T25" s="503" t="s">
        <v>562</v>
      </c>
      <c r="U25" s="50" t="s">
        <v>563</v>
      </c>
      <c r="V25" s="388" t="s">
        <v>565</v>
      </c>
    </row>
    <row r="26" spans="1:22" ht="28.8" x14ac:dyDescent="0.3">
      <c r="A26" s="75">
        <f>COUNTA(#REF!)</f>
        <v>1</v>
      </c>
      <c r="B26" s="735"/>
      <c r="C26" s="738"/>
      <c r="D26" s="702"/>
      <c r="E26" s="49" t="s">
        <v>56</v>
      </c>
      <c r="F26" s="367"/>
      <c r="G26" s="388" t="s">
        <v>566</v>
      </c>
      <c r="H26" s="50" t="s">
        <v>378</v>
      </c>
      <c r="I26" s="400" t="s">
        <v>567</v>
      </c>
      <c r="J26" s="499"/>
      <c r="K26" s="502" t="s">
        <v>56</v>
      </c>
      <c r="L26" s="367"/>
      <c r="M26" s="367"/>
      <c r="N26" s="388" t="s">
        <v>568</v>
      </c>
      <c r="O26" s="50" t="s">
        <v>378</v>
      </c>
      <c r="P26" s="504" t="s">
        <v>569</v>
      </c>
      <c r="Q26" s="401" t="s">
        <v>56</v>
      </c>
      <c r="R26" s="359"/>
      <c r="S26" s="359"/>
      <c r="T26" s="503" t="s">
        <v>568</v>
      </c>
      <c r="U26" s="50" t="s">
        <v>378</v>
      </c>
      <c r="V26" s="505" t="s">
        <v>570</v>
      </c>
    </row>
    <row r="27" spans="1:22" ht="28.8" x14ac:dyDescent="0.3">
      <c r="A27" s="75">
        <f>COUNTA(#REF!)</f>
        <v>1</v>
      </c>
      <c r="B27" s="735"/>
      <c r="C27" s="738"/>
      <c r="D27" s="741"/>
      <c r="E27" s="49" t="s">
        <v>57</v>
      </c>
      <c r="F27" s="367"/>
      <c r="G27" s="50" t="s">
        <v>571</v>
      </c>
      <c r="H27" s="50" t="s">
        <v>128</v>
      </c>
      <c r="I27" s="506" t="s">
        <v>572</v>
      </c>
      <c r="J27" s="507"/>
      <c r="K27" s="502" t="s">
        <v>57</v>
      </c>
      <c r="L27" s="367"/>
      <c r="M27" s="367"/>
      <c r="N27" s="388" t="s">
        <v>573</v>
      </c>
      <c r="O27" s="50" t="s">
        <v>128</v>
      </c>
      <c r="P27" s="508" t="s">
        <v>574</v>
      </c>
      <c r="Q27" s="401" t="s">
        <v>57</v>
      </c>
      <c r="R27" s="359"/>
      <c r="S27" s="359"/>
      <c r="T27" s="503" t="s">
        <v>573</v>
      </c>
      <c r="U27" s="50" t="s">
        <v>128</v>
      </c>
      <c r="V27" s="509" t="s">
        <v>575</v>
      </c>
    </row>
    <row r="28" spans="1:22" ht="29.4" thickBot="1" x14ac:dyDescent="0.35">
      <c r="A28" s="75">
        <f>COUNTA(#REF!)</f>
        <v>1</v>
      </c>
      <c r="B28" s="735"/>
      <c r="C28" s="738"/>
      <c r="D28" s="41" t="s">
        <v>58</v>
      </c>
      <c r="E28" s="49" t="s">
        <v>51</v>
      </c>
      <c r="F28" s="367"/>
      <c r="G28" s="50" t="s">
        <v>576</v>
      </c>
      <c r="H28" s="510" t="s">
        <v>398</v>
      </c>
      <c r="I28" s="511" t="s">
        <v>577</v>
      </c>
      <c r="J28" s="512"/>
      <c r="K28" s="502" t="s">
        <v>51</v>
      </c>
      <c r="L28" s="367"/>
      <c r="M28" s="367"/>
      <c r="N28" s="388" t="s">
        <v>578</v>
      </c>
      <c r="O28" s="510" t="s">
        <v>398</v>
      </c>
      <c r="P28" s="513" t="s">
        <v>579</v>
      </c>
      <c r="Q28" s="401" t="s">
        <v>51</v>
      </c>
      <c r="R28" s="359"/>
      <c r="S28" s="359"/>
      <c r="T28" s="503" t="s">
        <v>578</v>
      </c>
      <c r="U28" s="510" t="s">
        <v>398</v>
      </c>
      <c r="V28" s="509" t="s">
        <v>580</v>
      </c>
    </row>
    <row r="29" spans="1:22" ht="43.2" x14ac:dyDescent="0.3">
      <c r="A29" s="75">
        <f>COUNTA(#REF!)</f>
        <v>1</v>
      </c>
      <c r="B29" s="735"/>
      <c r="C29" s="738"/>
      <c r="D29" s="41" t="s">
        <v>59</v>
      </c>
      <c r="E29" s="49" t="s">
        <v>60</v>
      </c>
      <c r="F29" s="367"/>
      <c r="G29" s="388" t="s">
        <v>406</v>
      </c>
      <c r="H29" s="386" t="s">
        <v>407</v>
      </c>
      <c r="I29" s="370" t="s">
        <v>408</v>
      </c>
      <c r="J29" s="356"/>
      <c r="K29" s="502" t="s">
        <v>60</v>
      </c>
      <c r="L29" s="367"/>
      <c r="M29" s="367"/>
      <c r="N29" s="388" t="s">
        <v>406</v>
      </c>
      <c r="O29" s="369" t="s">
        <v>407</v>
      </c>
      <c r="P29" s="370" t="s">
        <v>408</v>
      </c>
      <c r="Q29" s="401" t="s">
        <v>60</v>
      </c>
      <c r="R29" s="359"/>
      <c r="S29" s="359"/>
      <c r="T29" s="503" t="s">
        <v>406</v>
      </c>
      <c r="U29" s="369" t="s">
        <v>407</v>
      </c>
      <c r="V29" s="387" t="s">
        <v>408</v>
      </c>
    </row>
    <row r="30" spans="1:22" ht="28.8" x14ac:dyDescent="0.3">
      <c r="A30" s="75">
        <f>COUNTA(#REF!)</f>
        <v>1</v>
      </c>
      <c r="B30" s="735"/>
      <c r="C30" s="738"/>
      <c r="D30" s="740" t="s">
        <v>61</v>
      </c>
      <c r="E30" s="49" t="s">
        <v>62</v>
      </c>
      <c r="F30" s="367"/>
      <c r="G30" s="50" t="s">
        <v>581</v>
      </c>
      <c r="H30" s="142" t="s">
        <v>582</v>
      </c>
      <c r="I30" s="514" t="s">
        <v>583</v>
      </c>
      <c r="J30" s="413"/>
      <c r="K30" s="502" t="s">
        <v>62</v>
      </c>
      <c r="L30" s="367"/>
      <c r="M30" s="367"/>
      <c r="N30" s="388" t="s">
        <v>581</v>
      </c>
      <c r="O30" s="142" t="s">
        <v>582</v>
      </c>
      <c r="P30" s="389" t="s">
        <v>583</v>
      </c>
      <c r="Q30" s="401" t="s">
        <v>62</v>
      </c>
      <c r="R30" s="359"/>
      <c r="S30" s="359"/>
      <c r="T30" s="503" t="s">
        <v>581</v>
      </c>
      <c r="U30" s="142" t="s">
        <v>582</v>
      </c>
      <c r="V30" s="412" t="s">
        <v>583</v>
      </c>
    </row>
    <row r="31" spans="1:22" ht="28.8" x14ac:dyDescent="0.3">
      <c r="A31" s="75">
        <f>COUNTA(#REF!)</f>
        <v>1</v>
      </c>
      <c r="B31" s="735"/>
      <c r="C31" s="738"/>
      <c r="D31" s="741"/>
      <c r="E31" s="49" t="s">
        <v>63</v>
      </c>
      <c r="F31" s="367"/>
      <c r="G31" s="388" t="s">
        <v>414</v>
      </c>
      <c r="H31" s="142" t="s">
        <v>415</v>
      </c>
      <c r="I31" s="400" t="s">
        <v>416</v>
      </c>
      <c r="J31" s="499"/>
      <c r="K31" s="502" t="s">
        <v>63</v>
      </c>
      <c r="L31" s="367"/>
      <c r="M31" s="367"/>
      <c r="N31" s="388" t="s">
        <v>414</v>
      </c>
      <c r="O31" s="142" t="s">
        <v>415</v>
      </c>
      <c r="P31" s="370" t="s">
        <v>416</v>
      </c>
      <c r="Q31" s="401" t="s">
        <v>63</v>
      </c>
      <c r="R31" s="359"/>
      <c r="S31" s="359"/>
      <c r="T31" s="503" t="s">
        <v>414</v>
      </c>
      <c r="U31" s="142" t="s">
        <v>415</v>
      </c>
      <c r="V31" s="371" t="s">
        <v>416</v>
      </c>
    </row>
    <row r="32" spans="1:22" ht="28.8" x14ac:dyDescent="0.3">
      <c r="A32" s="75">
        <f>COUNTA(#REF!)</f>
        <v>1</v>
      </c>
      <c r="B32" s="735"/>
      <c r="C32" s="738"/>
      <c r="D32" s="41" t="s">
        <v>64</v>
      </c>
      <c r="E32" s="49" t="s">
        <v>51</v>
      </c>
      <c r="F32" s="367"/>
      <c r="G32" s="388" t="s">
        <v>584</v>
      </c>
      <c r="H32" s="368" t="s">
        <v>418</v>
      </c>
      <c r="I32" s="400" t="s">
        <v>585</v>
      </c>
      <c r="J32" s="499"/>
      <c r="K32" s="502" t="s">
        <v>51</v>
      </c>
      <c r="L32" s="367"/>
      <c r="M32" s="367"/>
      <c r="N32" s="388" t="s">
        <v>584</v>
      </c>
      <c r="O32" s="142" t="s">
        <v>418</v>
      </c>
      <c r="P32" s="370" t="s">
        <v>585</v>
      </c>
      <c r="Q32" s="401" t="s">
        <v>51</v>
      </c>
      <c r="R32" s="359"/>
      <c r="S32" s="359"/>
      <c r="T32" s="503" t="s">
        <v>584</v>
      </c>
      <c r="U32" s="142" t="s">
        <v>418</v>
      </c>
      <c r="V32" s="371" t="s">
        <v>585</v>
      </c>
    </row>
    <row r="33" spans="1:22" ht="28.8" x14ac:dyDescent="0.3">
      <c r="A33" s="75">
        <f>COUNTA(#REF!)</f>
        <v>1</v>
      </c>
      <c r="B33" s="735"/>
      <c r="C33" s="738"/>
      <c r="D33" s="41" t="s">
        <v>65</v>
      </c>
      <c r="E33" s="49" t="s">
        <v>66</v>
      </c>
      <c r="F33" s="367"/>
      <c r="G33" s="388" t="s">
        <v>421</v>
      </c>
      <c r="H33" s="50" t="s">
        <v>586</v>
      </c>
      <c r="I33" s="400" t="s">
        <v>422</v>
      </c>
      <c r="J33" s="499"/>
      <c r="K33" s="502" t="s">
        <v>66</v>
      </c>
      <c r="L33" s="394"/>
      <c r="M33" s="367"/>
      <c r="N33" s="388" t="s">
        <v>421</v>
      </c>
      <c r="O33" s="50" t="s">
        <v>586</v>
      </c>
      <c r="P33" s="370" t="s">
        <v>422</v>
      </c>
      <c r="Q33" s="401" t="s">
        <v>66</v>
      </c>
      <c r="R33" s="359"/>
      <c r="S33" s="359"/>
      <c r="T33" s="503" t="s">
        <v>421</v>
      </c>
      <c r="U33" s="50" t="s">
        <v>586</v>
      </c>
      <c r="V33" s="371" t="s">
        <v>422</v>
      </c>
    </row>
    <row r="34" spans="1:22" ht="28.8" x14ac:dyDescent="0.3">
      <c r="A34" s="75">
        <f>COUNTA(#REF!)</f>
        <v>1</v>
      </c>
      <c r="B34" s="735"/>
      <c r="C34" s="738"/>
      <c r="D34" s="41" t="s">
        <v>124</v>
      </c>
      <c r="E34" s="49" t="s">
        <v>158</v>
      </c>
      <c r="F34" s="515" t="s">
        <v>158</v>
      </c>
      <c r="G34" s="516"/>
      <c r="H34" s="517"/>
      <c r="I34" s="518"/>
      <c r="J34" s="499"/>
      <c r="K34" s="148" t="s">
        <v>169</v>
      </c>
      <c r="L34" s="157" t="s">
        <v>169</v>
      </c>
      <c r="M34" s="394"/>
      <c r="N34" s="388" t="s">
        <v>429</v>
      </c>
      <c r="O34" s="517"/>
      <c r="P34" s="519"/>
      <c r="Q34" s="401" t="s">
        <v>169</v>
      </c>
      <c r="R34" s="157" t="s">
        <v>169</v>
      </c>
      <c r="S34" s="359"/>
      <c r="T34" s="503"/>
      <c r="U34" s="517"/>
      <c r="V34" s="520"/>
    </row>
    <row r="35" spans="1:22" ht="43.8" thickBot="1" x14ac:dyDescent="0.35">
      <c r="A35" s="75">
        <f>COUNTA(#REF!)</f>
        <v>1</v>
      </c>
      <c r="B35" s="735"/>
      <c r="C35" s="738"/>
      <c r="D35" s="41" t="s">
        <v>67</v>
      </c>
      <c r="E35" s="49" t="s">
        <v>66</v>
      </c>
      <c r="F35" s="394"/>
      <c r="G35" s="388" t="s">
        <v>429</v>
      </c>
      <c r="H35" s="392" t="s">
        <v>430</v>
      </c>
      <c r="I35" s="400" t="s">
        <v>431</v>
      </c>
      <c r="J35" s="499"/>
      <c r="K35" s="148" t="s">
        <v>66</v>
      </c>
      <c r="L35" s="359"/>
      <c r="M35" s="391"/>
      <c r="N35" s="521" t="s">
        <v>432</v>
      </c>
      <c r="O35" s="392" t="s">
        <v>430</v>
      </c>
      <c r="P35" s="370" t="s">
        <v>431</v>
      </c>
      <c r="Q35" s="401" t="s">
        <v>66</v>
      </c>
      <c r="R35" s="359"/>
      <c r="S35" s="359"/>
      <c r="T35" s="503" t="s">
        <v>429</v>
      </c>
      <c r="U35" s="392" t="s">
        <v>430</v>
      </c>
      <c r="V35" s="371" t="s">
        <v>431</v>
      </c>
    </row>
    <row r="36" spans="1:22" ht="29.4" thickBot="1" x14ac:dyDescent="0.35">
      <c r="A36" s="75">
        <f>COUNTA(#REF!)</f>
        <v>1</v>
      </c>
      <c r="B36" s="737"/>
      <c r="C36" s="739"/>
      <c r="D36" s="29" t="s">
        <v>68</v>
      </c>
      <c r="E36" s="522" t="s">
        <v>51</v>
      </c>
      <c r="F36" s="474"/>
      <c r="G36" s="521" t="s">
        <v>432</v>
      </c>
      <c r="H36" s="523" t="s">
        <v>433</v>
      </c>
      <c r="I36" s="400" t="s">
        <v>434</v>
      </c>
      <c r="J36" s="499"/>
      <c r="K36" s="524" t="s">
        <v>51</v>
      </c>
      <c r="L36" s="359"/>
      <c r="M36" s="391"/>
      <c r="O36" s="523" t="s">
        <v>433</v>
      </c>
      <c r="P36" s="370" t="s">
        <v>434</v>
      </c>
      <c r="Q36" s="401" t="s">
        <v>51</v>
      </c>
      <c r="R36" s="100" t="s">
        <v>587</v>
      </c>
      <c r="S36" s="359"/>
      <c r="T36" s="521" t="s">
        <v>432</v>
      </c>
      <c r="U36" s="523" t="s">
        <v>433</v>
      </c>
      <c r="V36" s="371" t="s">
        <v>434</v>
      </c>
    </row>
    <row r="37" spans="1:22" ht="28.8" x14ac:dyDescent="0.3">
      <c r="A37" s="75">
        <f>SUM(A3:A36)</f>
        <v>33</v>
      </c>
      <c r="B37" s="96">
        <v>10</v>
      </c>
      <c r="C37" s="97" t="s">
        <v>70</v>
      </c>
      <c r="D37" s="422" t="s">
        <v>448</v>
      </c>
      <c r="E37" s="59" t="s">
        <v>71</v>
      </c>
      <c r="K37" s="59" t="s">
        <v>71</v>
      </c>
      <c r="Q37" s="59" t="s">
        <v>71</v>
      </c>
    </row>
    <row r="38" spans="1:22" ht="15.6" x14ac:dyDescent="0.3">
      <c r="D38" s="131" t="s">
        <v>588</v>
      </c>
      <c r="Q38" s="59" t="s">
        <v>72</v>
      </c>
    </row>
  </sheetData>
  <mergeCells count="16">
    <mergeCell ref="B23:B36"/>
    <mergeCell ref="C23:C36"/>
    <mergeCell ref="D25:D27"/>
    <mergeCell ref="D30:D31"/>
    <mergeCell ref="B12:B13"/>
    <mergeCell ref="C12:C13"/>
    <mergeCell ref="B14:B17"/>
    <mergeCell ref="C14:C17"/>
    <mergeCell ref="B20:B22"/>
    <mergeCell ref="C20:C22"/>
    <mergeCell ref="B4:B6"/>
    <mergeCell ref="C4:C6"/>
    <mergeCell ref="B7:B9"/>
    <mergeCell ref="C7:C9"/>
    <mergeCell ref="B10:B11"/>
    <mergeCell ref="C10:C11"/>
  </mergeCells>
  <conditionalFormatting sqref="F7:F8">
    <cfRule type="expression" dxfId="25" priority="9">
      <formula>F7&lt;&gt;""</formula>
    </cfRule>
  </conditionalFormatting>
  <conditionalFormatting sqref="F10:F11">
    <cfRule type="expression" dxfId="24" priority="8">
      <formula>F10&lt;&gt;""</formula>
    </cfRule>
  </conditionalFormatting>
  <conditionalFormatting sqref="F13:F15">
    <cfRule type="expression" dxfId="23" priority="6">
      <formula>F13&lt;&gt;""</formula>
    </cfRule>
  </conditionalFormatting>
  <conditionalFormatting sqref="G4:G36 T4:T36 I25:J25 I30:J30 H30:H35 O30:O35 U30:U35">
    <cfRule type="expression" dxfId="22" priority="26">
      <formula>G4&lt;&gt;""</formula>
    </cfRule>
  </conditionalFormatting>
  <conditionalFormatting sqref="G2:J2">
    <cfRule type="expression" dxfId="21" priority="13">
      <formula>G2&lt;&gt;""</formula>
    </cfRule>
  </conditionalFormatting>
  <conditionalFormatting sqref="H4:H10">
    <cfRule type="expression" dxfId="20" priority="18">
      <formula>H4&lt;&gt;""</formula>
    </cfRule>
  </conditionalFormatting>
  <conditionalFormatting sqref="H12">
    <cfRule type="expression" dxfId="19" priority="17">
      <formula>H12&lt;&gt;""</formula>
    </cfRule>
  </conditionalFormatting>
  <conditionalFormatting sqref="H15:H28">
    <cfRule type="expression" dxfId="18" priority="16">
      <formula>H15&lt;&gt;""</formula>
    </cfRule>
  </conditionalFormatting>
  <conditionalFormatting sqref="I4:J22">
    <cfRule type="expression" dxfId="17" priority="25">
      <formula>I4&lt;&gt;""</formula>
    </cfRule>
  </conditionalFormatting>
  <conditionalFormatting sqref="L5:L7">
    <cfRule type="expression" dxfId="16" priority="7">
      <formula>L5&lt;&gt;""</formula>
    </cfRule>
  </conditionalFormatting>
  <conditionalFormatting sqref="L10">
    <cfRule type="expression" dxfId="15" priority="5">
      <formula>L10&lt;&gt;""</formula>
    </cfRule>
  </conditionalFormatting>
  <conditionalFormatting sqref="L18">
    <cfRule type="expression" dxfId="14" priority="4">
      <formula>L18&lt;&gt;""</formula>
    </cfRule>
  </conditionalFormatting>
  <conditionalFormatting sqref="N4:N35">
    <cfRule type="expression" dxfId="13" priority="12">
      <formula>N4&lt;&gt;""</formula>
    </cfRule>
  </conditionalFormatting>
  <conditionalFormatting sqref="N2:P2">
    <cfRule type="expression" dxfId="12" priority="11">
      <formula>N2&lt;&gt;""</formula>
    </cfRule>
  </conditionalFormatting>
  <conditionalFormatting sqref="O21:O28">
    <cfRule type="expression" dxfId="11" priority="15">
      <formula>O21&lt;&gt;""</formula>
    </cfRule>
  </conditionalFormatting>
  <conditionalFormatting sqref="P4:P22">
    <cfRule type="expression" dxfId="10" priority="23">
      <formula>P4&lt;&gt;""</formula>
    </cfRule>
  </conditionalFormatting>
  <conditionalFormatting sqref="P25 P30">
    <cfRule type="expression" dxfId="9" priority="24">
      <formula>P25&lt;&gt;""</formula>
    </cfRule>
  </conditionalFormatting>
  <conditionalFormatting sqref="P26">
    <cfRule type="cellIs" dxfId="8" priority="22" operator="between">
      <formula>0.0001</formula>
      <formula>0.4</formula>
    </cfRule>
  </conditionalFormatting>
  <conditionalFormatting sqref="R5:R6">
    <cfRule type="expression" dxfId="7" priority="3">
      <formula>R5&lt;&gt;""</formula>
    </cfRule>
  </conditionalFormatting>
  <conditionalFormatting sqref="R9">
    <cfRule type="expression" dxfId="6" priority="2">
      <formula>R9&lt;&gt;""</formula>
    </cfRule>
  </conditionalFormatting>
  <conditionalFormatting sqref="R18">
    <cfRule type="expression" dxfId="5" priority="1">
      <formula>R18&lt;&gt;""</formula>
    </cfRule>
  </conditionalFormatting>
  <conditionalFormatting sqref="T2:V2">
    <cfRule type="expression" dxfId="4" priority="10">
      <formula>T2&lt;&gt;""</formula>
    </cfRule>
  </conditionalFormatting>
  <conditionalFormatting sqref="U21:U28">
    <cfRule type="expression" dxfId="3" priority="14">
      <formula>U21&lt;&gt;""</formula>
    </cfRule>
  </conditionalFormatting>
  <conditionalFormatting sqref="V4:V22">
    <cfRule type="expression" dxfId="2" priority="20">
      <formula>V4&lt;&gt;""</formula>
    </cfRule>
  </conditionalFormatting>
  <conditionalFormatting sqref="V25 V30">
    <cfRule type="expression" dxfId="1" priority="21">
      <formula>V25&lt;&gt;""</formula>
    </cfRule>
  </conditionalFormatting>
  <conditionalFormatting sqref="V26:V28">
    <cfRule type="expression" dxfId="0" priority="19">
      <formula>AND(#REF!&lt;&gt;"",V26="")</formula>
    </cfRule>
  </conditionalFormatting>
  <hyperlinks>
    <hyperlink ref="D37" r:id="rId1" display="https://www.etsi.org/human-factors-accessibility/en-301-549-v3-the-harmonized-european-standard-for-ict-accessibility" xr:uid="{216E18DB-DFEC-4983-AA36-3B97D793F3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9153-0C14-4544-A202-44AD88019427}">
  <dimension ref="B2:F37"/>
  <sheetViews>
    <sheetView topLeftCell="A7" workbookViewId="0">
      <selection activeCell="E21" sqref="E21"/>
    </sheetView>
  </sheetViews>
  <sheetFormatPr defaultRowHeight="14.4" x14ac:dyDescent="0.3"/>
  <cols>
    <col min="1" max="1" width="5.4414062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customWidth="1"/>
  </cols>
  <sheetData>
    <row r="2" spans="2:6" ht="21.6" thickBot="1" x14ac:dyDescent="0.45">
      <c r="B2" s="714" t="s">
        <v>626</v>
      </c>
      <c r="C2" s="715"/>
      <c r="D2" s="715"/>
      <c r="E2" s="715"/>
      <c r="F2" s="715"/>
    </row>
    <row r="3" spans="2:6" ht="18.600000000000001" thickBot="1" x14ac:dyDescent="0.35">
      <c r="B3" s="6" t="s">
        <v>2</v>
      </c>
      <c r="C3" s="543" t="s">
        <v>3</v>
      </c>
      <c r="D3" s="544" t="s">
        <v>4</v>
      </c>
      <c r="E3" s="545" t="s">
        <v>5</v>
      </c>
      <c r="F3" s="545" t="s">
        <v>6</v>
      </c>
    </row>
    <row r="4" spans="2:6" ht="31.8" thickBot="1" x14ac:dyDescent="0.35">
      <c r="B4" s="158"/>
      <c r="C4" s="543" t="s">
        <v>627</v>
      </c>
      <c r="D4" s="546"/>
      <c r="E4" s="546"/>
      <c r="F4" s="547" t="s">
        <v>638</v>
      </c>
    </row>
    <row r="5" spans="2:6" ht="16.2" thickTop="1" x14ac:dyDescent="0.3">
      <c r="B5" s="707">
        <v>1</v>
      </c>
      <c r="C5" s="716" t="s">
        <v>7</v>
      </c>
      <c r="D5" s="20" t="s">
        <v>8</v>
      </c>
      <c r="E5" s="548" t="s">
        <v>87</v>
      </c>
      <c r="F5" s="549" t="s">
        <v>87</v>
      </c>
    </row>
    <row r="6" spans="2:6" ht="31.2" x14ac:dyDescent="0.3">
      <c r="B6" s="705"/>
      <c r="C6" s="688"/>
      <c r="D6" s="162" t="s">
        <v>10</v>
      </c>
      <c r="E6" s="550" t="s">
        <v>11</v>
      </c>
      <c r="F6" s="551" t="s">
        <v>36</v>
      </c>
    </row>
    <row r="7" spans="2:6" ht="63" thickBot="1" x14ac:dyDescent="0.35">
      <c r="B7" s="706"/>
      <c r="C7" s="689"/>
      <c r="D7" s="17" t="s">
        <v>12</v>
      </c>
      <c r="E7" s="552" t="s">
        <v>13</v>
      </c>
      <c r="F7" s="553" t="s">
        <v>216</v>
      </c>
    </row>
    <row r="8" spans="2:6" ht="31.8" thickTop="1" x14ac:dyDescent="0.3">
      <c r="B8" s="647">
        <v>2</v>
      </c>
      <c r="C8" s="687" t="s">
        <v>14</v>
      </c>
      <c r="D8" s="20" t="s">
        <v>15</v>
      </c>
      <c r="E8" s="548" t="s">
        <v>109</v>
      </c>
      <c r="F8" s="549" t="s">
        <v>218</v>
      </c>
    </row>
    <row r="9" spans="2:6" ht="15.6" x14ac:dyDescent="0.3">
      <c r="B9" s="647"/>
      <c r="C9" s="688"/>
      <c r="D9" s="14" t="s">
        <v>17</v>
      </c>
      <c r="E9" s="554" t="s">
        <v>110</v>
      </c>
      <c r="F9" s="555" t="s">
        <v>230</v>
      </c>
    </row>
    <row r="10" spans="2:6" ht="16.2" thickBot="1" x14ac:dyDescent="0.35">
      <c r="B10" s="694"/>
      <c r="C10" s="689"/>
      <c r="D10" s="23" t="s">
        <v>19</v>
      </c>
      <c r="E10" s="556" t="s">
        <v>111</v>
      </c>
      <c r="F10" s="557" t="s">
        <v>239</v>
      </c>
    </row>
    <row r="11" spans="2:6" ht="47.4" thickTop="1" x14ac:dyDescent="0.3">
      <c r="B11" s="704">
        <v>3</v>
      </c>
      <c r="C11" s="687" t="s">
        <v>21</v>
      </c>
      <c r="D11" s="162" t="s">
        <v>22</v>
      </c>
      <c r="E11" s="550" t="s">
        <v>112</v>
      </c>
      <c r="F11" s="551" t="s">
        <v>262</v>
      </c>
    </row>
    <row r="12" spans="2:6" ht="31.8" thickBot="1" x14ac:dyDescent="0.35">
      <c r="B12" s="706"/>
      <c r="C12" s="689"/>
      <c r="D12" s="166" t="s">
        <v>23</v>
      </c>
      <c r="E12" s="558" t="s">
        <v>113</v>
      </c>
      <c r="F12" s="559" t="s">
        <v>263</v>
      </c>
    </row>
    <row r="13" spans="2:6" ht="16.8" thickTop="1" thickBot="1" x14ac:dyDescent="0.35">
      <c r="B13" s="579">
        <v>4</v>
      </c>
      <c r="C13" s="580" t="s">
        <v>654</v>
      </c>
      <c r="D13" s="167" t="s">
        <v>28</v>
      </c>
      <c r="E13" s="552" t="s">
        <v>136</v>
      </c>
      <c r="F13" s="553" t="s">
        <v>136</v>
      </c>
    </row>
    <row r="14" spans="2:6" ht="31.8" thickTop="1" x14ac:dyDescent="0.3">
      <c r="B14" s="704">
        <v>5</v>
      </c>
      <c r="C14" s="687" t="s">
        <v>30</v>
      </c>
      <c r="D14" s="165" t="s">
        <v>31</v>
      </c>
      <c r="E14" s="560" t="s">
        <v>78</v>
      </c>
      <c r="F14" s="561" t="s">
        <v>295</v>
      </c>
    </row>
    <row r="15" spans="2:6" ht="15.6" x14ac:dyDescent="0.3">
      <c r="B15" s="705"/>
      <c r="C15" s="688"/>
      <c r="D15" s="166" t="s">
        <v>33</v>
      </c>
      <c r="E15" s="562" t="s">
        <v>34</v>
      </c>
      <c r="F15" s="563" t="s">
        <v>309</v>
      </c>
    </row>
    <row r="16" spans="2:6" ht="16.2" thickBot="1" x14ac:dyDescent="0.35">
      <c r="B16" s="706"/>
      <c r="C16" s="689"/>
      <c r="D16" s="166" t="s">
        <v>35</v>
      </c>
      <c r="E16" s="558" t="s">
        <v>36</v>
      </c>
      <c r="F16" s="559" t="s">
        <v>36</v>
      </c>
    </row>
    <row r="17" spans="2:6" ht="32.4" thickTop="1" thickBot="1" x14ac:dyDescent="0.35">
      <c r="B17" s="539">
        <v>6</v>
      </c>
      <c r="C17" s="163" t="s">
        <v>38</v>
      </c>
      <c r="D17" s="165" t="s">
        <v>39</v>
      </c>
      <c r="E17" s="588" t="s">
        <v>116</v>
      </c>
      <c r="F17" s="561" t="s">
        <v>319</v>
      </c>
    </row>
    <row r="18" spans="2:6" ht="94.8" thickTop="1" thickBot="1" x14ac:dyDescent="0.35">
      <c r="B18" s="707">
        <v>7</v>
      </c>
      <c r="C18" s="709" t="s">
        <v>102</v>
      </c>
      <c r="D18" s="74" t="s">
        <v>117</v>
      </c>
      <c r="E18" s="560" t="str">
        <f>'And-Rugged'!$E$20</f>
        <v>MIL-STD810H compliant (Documentation to be provided)</v>
      </c>
      <c r="F18" s="574" t="s">
        <v>658</v>
      </c>
    </row>
    <row r="19" spans="2:6" ht="32.4" thickTop="1" thickBot="1" x14ac:dyDescent="0.35">
      <c r="B19" s="708"/>
      <c r="C19" s="710"/>
      <c r="D19" s="74" t="s">
        <v>42</v>
      </c>
      <c r="E19" s="560" t="s">
        <v>650</v>
      </c>
      <c r="F19" s="584" t="s">
        <v>657</v>
      </c>
    </row>
    <row r="20" spans="2:6" ht="15.6" x14ac:dyDescent="0.3">
      <c r="B20" s="646">
        <v>8</v>
      </c>
      <c r="C20" s="692" t="s">
        <v>44</v>
      </c>
      <c r="D20" s="575" t="s">
        <v>45</v>
      </c>
      <c r="E20" s="576" t="s">
        <v>46</v>
      </c>
      <c r="F20" s="581" t="s">
        <v>36</v>
      </c>
    </row>
    <row r="21" spans="2:6" ht="37.200000000000003" customHeight="1" thickBot="1" x14ac:dyDescent="0.35">
      <c r="B21" s="694"/>
      <c r="C21" s="693"/>
      <c r="D21" s="541" t="s">
        <v>624</v>
      </c>
      <c r="E21" s="577" t="s">
        <v>145</v>
      </c>
      <c r="F21" s="642" t="s">
        <v>671</v>
      </c>
    </row>
    <row r="22" spans="2:6" ht="110.4" thickTop="1" thickBot="1" x14ac:dyDescent="0.35">
      <c r="B22" s="539">
        <v>9</v>
      </c>
      <c r="C22" s="163" t="s">
        <v>119</v>
      </c>
      <c r="D22" s="573" t="s">
        <v>120</v>
      </c>
      <c r="E22" s="587" t="s">
        <v>649</v>
      </c>
      <c r="F22" s="585" t="s">
        <v>36</v>
      </c>
    </row>
    <row r="23" spans="2:6" ht="15.6" x14ac:dyDescent="0.3">
      <c r="B23" s="646">
        <v>10</v>
      </c>
      <c r="C23" s="711" t="s">
        <v>80</v>
      </c>
      <c r="D23" s="566" t="s">
        <v>50</v>
      </c>
      <c r="E23" s="567" t="s">
        <v>51</v>
      </c>
      <c r="F23" s="568" t="s">
        <v>628</v>
      </c>
    </row>
    <row r="24" spans="2:6" ht="15.6" x14ac:dyDescent="0.3">
      <c r="B24" s="647"/>
      <c r="C24" s="712"/>
      <c r="D24" s="565" t="s">
        <v>52</v>
      </c>
      <c r="E24" s="569" t="s">
        <v>53</v>
      </c>
      <c r="F24" s="570" t="s">
        <v>629</v>
      </c>
    </row>
    <row r="25" spans="2:6" ht="28.8" x14ac:dyDescent="0.3">
      <c r="B25" s="647"/>
      <c r="C25" s="712"/>
      <c r="D25" s="565" t="s">
        <v>58</v>
      </c>
      <c r="E25" s="569" t="s">
        <v>51</v>
      </c>
      <c r="F25" s="570" t="s">
        <v>630</v>
      </c>
    </row>
    <row r="26" spans="2:6" ht="28.8" x14ac:dyDescent="0.3">
      <c r="B26" s="647"/>
      <c r="C26" s="712"/>
      <c r="D26" s="565" t="s">
        <v>59</v>
      </c>
      <c r="E26" s="569" t="s">
        <v>60</v>
      </c>
      <c r="F26" s="570" t="s">
        <v>631</v>
      </c>
    </row>
    <row r="27" spans="2:6" x14ac:dyDescent="0.3">
      <c r="B27" s="647"/>
      <c r="C27" s="712"/>
      <c r="D27" s="690" t="s">
        <v>61</v>
      </c>
      <c r="E27" s="569" t="s">
        <v>122</v>
      </c>
      <c r="F27" s="570" t="s">
        <v>632</v>
      </c>
    </row>
    <row r="28" spans="2:6" x14ac:dyDescent="0.3">
      <c r="B28" s="647"/>
      <c r="C28" s="712"/>
      <c r="D28" s="691"/>
      <c r="E28" s="569" t="s">
        <v>123</v>
      </c>
      <c r="F28" s="570" t="s">
        <v>633</v>
      </c>
    </row>
    <row r="29" spans="2:6" ht="15.6" x14ac:dyDescent="0.3">
      <c r="B29" s="647"/>
      <c r="C29" s="712"/>
      <c r="D29" s="565" t="s">
        <v>64</v>
      </c>
      <c r="E29" s="569" t="s">
        <v>51</v>
      </c>
      <c r="F29" s="570" t="s">
        <v>634</v>
      </c>
    </row>
    <row r="30" spans="2:6" ht="28.8" x14ac:dyDescent="0.3">
      <c r="B30" s="647"/>
      <c r="C30" s="712"/>
      <c r="D30" s="565" t="s">
        <v>65</v>
      </c>
      <c r="E30" s="569" t="s">
        <v>66</v>
      </c>
      <c r="F30" s="570" t="s">
        <v>635</v>
      </c>
    </row>
    <row r="31" spans="2:6" ht="28.8" x14ac:dyDescent="0.3">
      <c r="B31" s="647"/>
      <c r="C31" s="712"/>
      <c r="D31" s="565" t="s">
        <v>67</v>
      </c>
      <c r="E31" s="569" t="s">
        <v>66</v>
      </c>
      <c r="F31" s="570" t="s">
        <v>636</v>
      </c>
    </row>
    <row r="32" spans="2:6" ht="16.2" thickBot="1" x14ac:dyDescent="0.35">
      <c r="B32" s="648"/>
      <c r="C32" s="713"/>
      <c r="D32" s="564" t="s">
        <v>68</v>
      </c>
      <c r="E32" s="571" t="s">
        <v>51</v>
      </c>
      <c r="F32" s="572" t="s">
        <v>637</v>
      </c>
    </row>
    <row r="33" spans="2:6" ht="15" thickTop="1" x14ac:dyDescent="0.3">
      <c r="B33" s="695">
        <v>11</v>
      </c>
      <c r="C33" s="698" t="s">
        <v>41</v>
      </c>
      <c r="D33" s="701" t="s">
        <v>73</v>
      </c>
      <c r="E33" s="683" t="s">
        <v>639</v>
      </c>
      <c r="F33" s="686" t="s">
        <v>36</v>
      </c>
    </row>
    <row r="34" spans="2:6" x14ac:dyDescent="0.3">
      <c r="B34" s="696"/>
      <c r="C34" s="699"/>
      <c r="D34" s="702"/>
      <c r="E34" s="684"/>
      <c r="F34" s="686"/>
    </row>
    <row r="35" spans="2:6" x14ac:dyDescent="0.3">
      <c r="B35" s="696"/>
      <c r="C35" s="699"/>
      <c r="D35" s="702"/>
      <c r="E35" s="684"/>
      <c r="F35" s="686"/>
    </row>
    <row r="36" spans="2:6" ht="16.2" customHeight="1" thickBot="1" x14ac:dyDescent="0.35">
      <c r="B36" s="697"/>
      <c r="C36" s="700"/>
      <c r="D36" s="703"/>
      <c r="E36" s="685"/>
      <c r="F36" s="686"/>
    </row>
    <row r="37" spans="2:6" ht="15" thickTop="1" x14ac:dyDescent="0.3"/>
  </sheetData>
  <mergeCells count="21">
    <mergeCell ref="B2:F2"/>
    <mergeCell ref="B5:B7"/>
    <mergeCell ref="C5:C7"/>
    <mergeCell ref="B8:B10"/>
    <mergeCell ref="B11:B12"/>
    <mergeCell ref="C11:C12"/>
    <mergeCell ref="B20:B21"/>
    <mergeCell ref="B33:B36"/>
    <mergeCell ref="C33:C36"/>
    <mergeCell ref="D33:D36"/>
    <mergeCell ref="B14:B16"/>
    <mergeCell ref="C14:C16"/>
    <mergeCell ref="B18:B19"/>
    <mergeCell ref="C18:C19"/>
    <mergeCell ref="B23:B32"/>
    <mergeCell ref="C23:C32"/>
    <mergeCell ref="E33:E36"/>
    <mergeCell ref="F33:F36"/>
    <mergeCell ref="C8:C10"/>
    <mergeCell ref="D27:D28"/>
    <mergeCell ref="C20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82E9-E418-40B5-95E8-D89DF7DA763D}">
  <dimension ref="A1:F28"/>
  <sheetViews>
    <sheetView topLeftCell="A6" workbookViewId="0">
      <selection activeCell="E33" sqref="E33"/>
    </sheetView>
  </sheetViews>
  <sheetFormatPr defaultColWidth="46.21875" defaultRowHeight="14.4" x14ac:dyDescent="0.3"/>
  <cols>
    <col min="1" max="1" width="5.33203125" style="98" customWidth="1"/>
    <col min="2" max="2" width="17.109375" style="98" customWidth="1"/>
    <col min="3" max="3" width="29" style="98" customWidth="1"/>
    <col min="4" max="4" width="46.21875" style="98"/>
    <col min="5" max="6" width="35.88671875" style="98" customWidth="1"/>
    <col min="7" max="16384" width="46.21875" style="98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IF(Instructions!F45="Yet To Be Completed","Yet To Be Completed","Completed")</f>
        <v>Yet To Be Completed</v>
      </c>
    </row>
    <row r="3" spans="1:6" ht="15" thickBot="1" x14ac:dyDescent="0.35"/>
    <row r="4" spans="1:6" ht="21.6" thickBot="1" x14ac:dyDescent="0.45">
      <c r="A4" s="591">
        <f>COUNTA(F5)</f>
        <v>0</v>
      </c>
      <c r="B4" s="717" t="s">
        <v>97</v>
      </c>
      <c r="C4" s="718"/>
      <c r="D4" s="718"/>
      <c r="E4" s="718"/>
      <c r="F4" s="76"/>
    </row>
    <row r="5" spans="1:6" ht="16.2" thickBot="1" x14ac:dyDescent="0.35">
      <c r="A5" s="591">
        <f>COUNTA(F5)</f>
        <v>0</v>
      </c>
      <c r="B5" s="719" t="s">
        <v>1</v>
      </c>
      <c r="C5" s="720"/>
      <c r="D5" s="720"/>
      <c r="E5" s="721"/>
      <c r="F5" s="590"/>
    </row>
    <row r="6" spans="1:6" ht="18.600000000000001" thickBot="1" x14ac:dyDescent="0.35">
      <c r="A6" s="591">
        <f t="shared" ref="A6:A27" si="0">COUNTA(F6)</f>
        <v>1</v>
      </c>
      <c r="B6" s="77" t="s">
        <v>2</v>
      </c>
      <c r="C6" s="7" t="s">
        <v>3</v>
      </c>
      <c r="D6" s="8" t="s">
        <v>4</v>
      </c>
      <c r="E6" s="9" t="s">
        <v>5</v>
      </c>
      <c r="F6" s="78" t="s">
        <v>6</v>
      </c>
    </row>
    <row r="7" spans="1:6" ht="15.6" x14ac:dyDescent="0.3">
      <c r="A7" s="591">
        <f t="shared" si="0"/>
        <v>0</v>
      </c>
      <c r="B7" s="722">
        <v>1</v>
      </c>
      <c r="C7" s="725" t="s">
        <v>7</v>
      </c>
      <c r="D7" s="46" t="s">
        <v>8</v>
      </c>
      <c r="E7" s="79" t="s">
        <v>98</v>
      </c>
      <c r="F7" s="80"/>
    </row>
    <row r="8" spans="1:6" ht="31.2" x14ac:dyDescent="0.3">
      <c r="A8" s="591">
        <f t="shared" si="0"/>
        <v>0</v>
      </c>
      <c r="B8" s="723"/>
      <c r="C8" s="699"/>
      <c r="D8" s="26" t="s">
        <v>10</v>
      </c>
      <c r="E8" s="81" t="s">
        <v>11</v>
      </c>
      <c r="F8" s="80"/>
    </row>
    <row r="9" spans="1:6" ht="16.2" thickBot="1" x14ac:dyDescent="0.35">
      <c r="A9" s="591">
        <f t="shared" si="0"/>
        <v>0</v>
      </c>
      <c r="B9" s="724"/>
      <c r="C9" s="700"/>
      <c r="D9" s="17" t="s">
        <v>12</v>
      </c>
      <c r="E9" s="82" t="s">
        <v>99</v>
      </c>
      <c r="F9" s="80"/>
    </row>
    <row r="10" spans="1:6" ht="16.2" thickTop="1" x14ac:dyDescent="0.3">
      <c r="A10" s="591">
        <f t="shared" si="0"/>
        <v>0</v>
      </c>
      <c r="B10" s="726">
        <v>2</v>
      </c>
      <c r="C10" s="698" t="s">
        <v>14</v>
      </c>
      <c r="D10" s="20" t="s">
        <v>15</v>
      </c>
      <c r="E10" s="83" t="s">
        <v>100</v>
      </c>
      <c r="F10" s="80"/>
    </row>
    <row r="11" spans="1:6" ht="15.6" x14ac:dyDescent="0.3">
      <c r="A11" s="591">
        <f t="shared" si="0"/>
        <v>0</v>
      </c>
      <c r="B11" s="723"/>
      <c r="C11" s="699"/>
      <c r="D11" s="14" t="s">
        <v>17</v>
      </c>
      <c r="E11" s="84" t="s">
        <v>101</v>
      </c>
      <c r="F11" s="80"/>
    </row>
    <row r="12" spans="1:6" ht="16.2" thickBot="1" x14ac:dyDescent="0.35">
      <c r="A12" s="591">
        <f t="shared" si="0"/>
        <v>0</v>
      </c>
      <c r="B12" s="724"/>
      <c r="C12" s="700"/>
      <c r="D12" s="23" t="s">
        <v>19</v>
      </c>
      <c r="E12" s="85" t="s">
        <v>36</v>
      </c>
      <c r="F12" s="80"/>
    </row>
    <row r="13" spans="1:6" ht="16.2" thickTop="1" x14ac:dyDescent="0.3">
      <c r="A13" s="591">
        <f t="shared" si="0"/>
        <v>0</v>
      </c>
      <c r="B13" s="726">
        <v>3</v>
      </c>
      <c r="C13" s="698" t="s">
        <v>21</v>
      </c>
      <c r="D13" s="26" t="s">
        <v>22</v>
      </c>
      <c r="E13" s="81" t="s">
        <v>51</v>
      </c>
      <c r="F13" s="80"/>
    </row>
    <row r="14" spans="1:6" ht="16.2" thickBot="1" x14ac:dyDescent="0.35">
      <c r="A14" s="591">
        <f t="shared" si="0"/>
        <v>0</v>
      </c>
      <c r="B14" s="724"/>
      <c r="C14" s="700"/>
      <c r="D14" s="29" t="s">
        <v>23</v>
      </c>
      <c r="E14" s="86" t="s">
        <v>51</v>
      </c>
      <c r="F14" s="80"/>
    </row>
    <row r="15" spans="1:6" ht="16.2" thickTop="1" x14ac:dyDescent="0.3">
      <c r="A15" s="591">
        <f t="shared" si="0"/>
        <v>0</v>
      </c>
      <c r="B15" s="726">
        <v>4</v>
      </c>
      <c r="C15" s="698" t="s">
        <v>25</v>
      </c>
      <c r="D15" s="32" t="s">
        <v>26</v>
      </c>
      <c r="E15" s="87" t="s">
        <v>145</v>
      </c>
      <c r="F15" s="80"/>
    </row>
    <row r="16" spans="1:6" ht="16.2" thickBot="1" x14ac:dyDescent="0.35">
      <c r="A16" s="591">
        <f t="shared" si="0"/>
        <v>0</v>
      </c>
      <c r="B16" s="724"/>
      <c r="C16" s="700"/>
      <c r="D16" s="17" t="s">
        <v>28</v>
      </c>
      <c r="E16" s="82" t="s">
        <v>51</v>
      </c>
      <c r="F16" s="80"/>
    </row>
    <row r="17" spans="1:6" ht="16.2" thickTop="1" x14ac:dyDescent="0.3">
      <c r="A17" s="591">
        <f t="shared" si="0"/>
        <v>0</v>
      </c>
      <c r="B17" s="726">
        <v>5</v>
      </c>
      <c r="C17" s="698" t="s">
        <v>30</v>
      </c>
      <c r="D17" s="32" t="s">
        <v>31</v>
      </c>
      <c r="E17" s="644" t="s">
        <v>145</v>
      </c>
      <c r="F17" s="80"/>
    </row>
    <row r="18" spans="1:6" ht="16.2" thickBot="1" x14ac:dyDescent="0.35">
      <c r="A18" s="591">
        <f t="shared" si="0"/>
        <v>0</v>
      </c>
      <c r="B18" s="724"/>
      <c r="C18" s="700"/>
      <c r="D18" s="29" t="s">
        <v>33</v>
      </c>
      <c r="E18" s="88" t="s">
        <v>36</v>
      </c>
      <c r="F18" s="89"/>
    </row>
    <row r="19" spans="1:6" ht="16.8" thickTop="1" thickBot="1" x14ac:dyDescent="0.35">
      <c r="A19" s="591">
        <f t="shared" si="0"/>
        <v>0</v>
      </c>
      <c r="B19" s="90">
        <v>6</v>
      </c>
      <c r="C19" s="38" t="s">
        <v>38</v>
      </c>
      <c r="D19" s="32" t="s">
        <v>39</v>
      </c>
      <c r="E19" s="87" t="s">
        <v>656</v>
      </c>
      <c r="F19" s="80"/>
    </row>
    <row r="20" spans="1:6" ht="16.8" thickTop="1" thickBot="1" x14ac:dyDescent="0.35">
      <c r="A20" s="591">
        <f t="shared" si="0"/>
        <v>0</v>
      </c>
      <c r="B20" s="90">
        <v>7</v>
      </c>
      <c r="C20" s="38" t="s">
        <v>102</v>
      </c>
      <c r="D20" s="32" t="s">
        <v>42</v>
      </c>
      <c r="E20" s="87" t="s">
        <v>51</v>
      </c>
      <c r="F20" s="80"/>
    </row>
    <row r="21" spans="1:6" ht="16.8" thickTop="1" thickBot="1" x14ac:dyDescent="0.35">
      <c r="A21" s="591">
        <f t="shared" si="0"/>
        <v>0</v>
      </c>
      <c r="B21" s="578">
        <v>8</v>
      </c>
      <c r="C21" s="38" t="s">
        <v>44</v>
      </c>
      <c r="D21" s="20" t="s">
        <v>45</v>
      </c>
      <c r="E21" s="91" t="s">
        <v>46</v>
      </c>
      <c r="F21" s="92"/>
    </row>
    <row r="22" spans="1:6" ht="16.2" thickTop="1" x14ac:dyDescent="0.3">
      <c r="A22" s="591">
        <f t="shared" si="0"/>
        <v>0</v>
      </c>
      <c r="B22" s="727">
        <v>9</v>
      </c>
      <c r="C22" s="698" t="s">
        <v>80</v>
      </c>
      <c r="D22" s="74" t="s">
        <v>50</v>
      </c>
      <c r="E22" s="94" t="s">
        <v>51</v>
      </c>
      <c r="F22" s="92"/>
    </row>
    <row r="23" spans="1:6" ht="15.6" x14ac:dyDescent="0.3">
      <c r="A23" s="591">
        <f t="shared" si="0"/>
        <v>0</v>
      </c>
      <c r="B23" s="728"/>
      <c r="C23" s="699"/>
      <c r="D23" s="74" t="s">
        <v>52</v>
      </c>
      <c r="E23" s="93" t="s">
        <v>51</v>
      </c>
      <c r="F23" s="92"/>
    </row>
    <row r="24" spans="1:6" ht="15.6" x14ac:dyDescent="0.3">
      <c r="A24" s="591">
        <f t="shared" si="0"/>
        <v>0</v>
      </c>
      <c r="B24" s="728"/>
      <c r="C24" s="699"/>
      <c r="D24" s="74" t="s">
        <v>54</v>
      </c>
      <c r="E24" s="93" t="s">
        <v>105</v>
      </c>
      <c r="F24" s="92"/>
    </row>
    <row r="25" spans="1:6" ht="15.6" x14ac:dyDescent="0.3">
      <c r="A25" s="591">
        <f t="shared" si="0"/>
        <v>0</v>
      </c>
      <c r="B25" s="728"/>
      <c r="C25" s="699"/>
      <c r="D25" s="74" t="s">
        <v>64</v>
      </c>
      <c r="E25" s="93" t="s">
        <v>51</v>
      </c>
      <c r="F25" s="92"/>
    </row>
    <row r="26" spans="1:6" ht="15.6" x14ac:dyDescent="0.3">
      <c r="A26" s="591">
        <f t="shared" si="0"/>
        <v>0</v>
      </c>
      <c r="B26" s="728"/>
      <c r="C26" s="699"/>
      <c r="D26" s="74" t="s">
        <v>655</v>
      </c>
      <c r="E26" s="95" t="s">
        <v>51</v>
      </c>
      <c r="F26" s="92"/>
    </row>
    <row r="27" spans="1:6" ht="15.6" x14ac:dyDescent="0.3">
      <c r="A27" s="591">
        <f t="shared" si="0"/>
        <v>0</v>
      </c>
      <c r="B27" s="729"/>
      <c r="C27" s="730"/>
      <c r="D27" s="74" t="s">
        <v>67</v>
      </c>
      <c r="E27" s="95" t="s">
        <v>66</v>
      </c>
      <c r="F27" s="92"/>
    </row>
    <row r="28" spans="1:6" x14ac:dyDescent="0.3">
      <c r="A28" s="591">
        <f>SUM(A5:A27)</f>
        <v>1</v>
      </c>
    </row>
  </sheetData>
  <mergeCells count="14">
    <mergeCell ref="B22:B27"/>
    <mergeCell ref="C22:C27"/>
    <mergeCell ref="B13:B14"/>
    <mergeCell ref="C13:C14"/>
    <mergeCell ref="B15:B16"/>
    <mergeCell ref="C15:C16"/>
    <mergeCell ref="B17:B18"/>
    <mergeCell ref="C17:C18"/>
    <mergeCell ref="B4:E4"/>
    <mergeCell ref="B5:E5"/>
    <mergeCell ref="B7:B9"/>
    <mergeCell ref="C7:C9"/>
    <mergeCell ref="B10:B12"/>
    <mergeCell ref="C10:C12"/>
  </mergeCells>
  <conditionalFormatting sqref="C2">
    <cfRule type="expression" dxfId="91" priority="1">
      <formula>C2="Yet To Be Completed"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EF00-52D1-4895-B24C-553F317E0D1F}">
  <dimension ref="A1:F36"/>
  <sheetViews>
    <sheetView zoomScaleNormal="100" workbookViewId="0">
      <selection activeCell="E23" sqref="E23"/>
    </sheetView>
  </sheetViews>
  <sheetFormatPr defaultRowHeight="14.4" x14ac:dyDescent="0.3"/>
  <cols>
    <col min="1" max="1" width="5.5546875" style="109" customWidth="1"/>
    <col min="2" max="2" width="21.5546875" customWidth="1"/>
    <col min="3" max="3" width="21.6640625" customWidth="1"/>
    <col min="4" max="4" width="37.5546875" customWidth="1"/>
    <col min="5" max="5" width="42.33203125" customWidth="1"/>
    <col min="6" max="6" width="29.44140625" customWidth="1"/>
  </cols>
  <sheetData>
    <row r="1" spans="1:6" s="108" customFormat="1" ht="15" thickBot="1" x14ac:dyDescent="0.35">
      <c r="A1" s="107"/>
    </row>
    <row r="2" spans="1:6" ht="15" thickBot="1" x14ac:dyDescent="0.35">
      <c r="B2" s="3" t="s">
        <v>0</v>
      </c>
      <c r="C2" s="4" t="str">
        <f>IF(Instructions!F46="Yet To Be Completed","Yet To Be Completed","Completed")</f>
        <v>Yet To Be Completed</v>
      </c>
    </row>
    <row r="4" spans="1:6" ht="21.6" thickBot="1" x14ac:dyDescent="0.45">
      <c r="B4" s="731" t="s">
        <v>107</v>
      </c>
      <c r="C4" s="732"/>
      <c r="D4" s="732"/>
      <c r="E4" s="732"/>
      <c r="F4" s="732"/>
    </row>
    <row r="5" spans="1:6" ht="16.2" thickBot="1" x14ac:dyDescent="0.35">
      <c r="A5" s="109">
        <f>COUNTA(F5)</f>
        <v>0</v>
      </c>
      <c r="B5" s="719" t="s">
        <v>1</v>
      </c>
      <c r="C5" s="720"/>
      <c r="D5" s="720"/>
      <c r="E5" s="734"/>
      <c r="F5" s="596"/>
    </row>
    <row r="6" spans="1:6" ht="18.600000000000001" thickBot="1" x14ac:dyDescent="0.35">
      <c r="A6" s="109">
        <f>COUNTA(F6)</f>
        <v>1</v>
      </c>
      <c r="B6" s="6" t="s">
        <v>2</v>
      </c>
      <c r="C6" s="7" t="s">
        <v>3</v>
      </c>
      <c r="D6" s="8" t="s">
        <v>4</v>
      </c>
      <c r="E6" s="545" t="s">
        <v>5</v>
      </c>
      <c r="F6" s="78" t="s">
        <v>6</v>
      </c>
    </row>
    <row r="7" spans="1:6" ht="15.6" x14ac:dyDescent="0.3">
      <c r="A7" s="109">
        <f>COUNTA(F7)</f>
        <v>0</v>
      </c>
      <c r="B7" s="733">
        <v>1</v>
      </c>
      <c r="C7" s="725" t="s">
        <v>7</v>
      </c>
      <c r="D7" s="110" t="s">
        <v>8</v>
      </c>
      <c r="E7" s="73" t="s">
        <v>87</v>
      </c>
      <c r="F7" s="62"/>
    </row>
    <row r="8" spans="1:6" ht="15.6" x14ac:dyDescent="0.3">
      <c r="A8" s="109">
        <f t="shared" ref="A8:A34" si="0">COUNTA(F8)</f>
        <v>0</v>
      </c>
      <c r="B8" s="696"/>
      <c r="C8" s="699"/>
      <c r="D8" s="26" t="s">
        <v>10</v>
      </c>
      <c r="E8" s="81" t="s">
        <v>11</v>
      </c>
      <c r="F8" s="62"/>
    </row>
    <row r="9" spans="1:6" ht="63" thickBot="1" x14ac:dyDescent="0.35">
      <c r="A9" s="109">
        <f t="shared" si="0"/>
        <v>0</v>
      </c>
      <c r="B9" s="697"/>
      <c r="C9" s="700"/>
      <c r="D9" s="17" t="s">
        <v>12</v>
      </c>
      <c r="E9" s="82" t="s">
        <v>13</v>
      </c>
      <c r="F9" s="62"/>
    </row>
    <row r="10" spans="1:6" ht="16.2" thickTop="1" x14ac:dyDescent="0.3">
      <c r="A10" s="109">
        <f t="shared" si="0"/>
        <v>0</v>
      </c>
      <c r="B10" s="735">
        <v>2</v>
      </c>
      <c r="C10" s="698" t="s">
        <v>14</v>
      </c>
      <c r="D10" s="20" t="s">
        <v>15</v>
      </c>
      <c r="E10" s="83" t="s">
        <v>109</v>
      </c>
      <c r="F10" s="62"/>
    </row>
    <row r="11" spans="1:6" ht="15.6" x14ac:dyDescent="0.3">
      <c r="A11" s="109">
        <f t="shared" si="0"/>
        <v>0</v>
      </c>
      <c r="B11" s="735"/>
      <c r="C11" s="699"/>
      <c r="D11" s="14" t="s">
        <v>17</v>
      </c>
      <c r="E11" s="84" t="s">
        <v>110</v>
      </c>
      <c r="F11" s="62"/>
    </row>
    <row r="12" spans="1:6" ht="16.2" thickBot="1" x14ac:dyDescent="0.35">
      <c r="A12" s="109">
        <f t="shared" si="0"/>
        <v>0</v>
      </c>
      <c r="B12" s="735"/>
      <c r="C12" s="699"/>
      <c r="D12" s="23" t="s">
        <v>19</v>
      </c>
      <c r="E12" s="85" t="s">
        <v>111</v>
      </c>
      <c r="F12" s="62"/>
    </row>
    <row r="13" spans="1:6" ht="31.8" thickTop="1" x14ac:dyDescent="0.3">
      <c r="A13" s="109">
        <f t="shared" si="0"/>
        <v>0</v>
      </c>
      <c r="B13" s="735">
        <v>3</v>
      </c>
      <c r="C13" s="736" t="s">
        <v>21</v>
      </c>
      <c r="D13" s="26" t="s">
        <v>22</v>
      </c>
      <c r="E13" s="81" t="s">
        <v>112</v>
      </c>
      <c r="F13" s="62"/>
    </row>
    <row r="14" spans="1:6" ht="15.6" x14ac:dyDescent="0.3">
      <c r="A14" s="109">
        <f t="shared" si="0"/>
        <v>0</v>
      </c>
      <c r="B14" s="735"/>
      <c r="C14" s="736"/>
      <c r="D14" s="29" t="s">
        <v>23</v>
      </c>
      <c r="E14" s="86" t="s">
        <v>113</v>
      </c>
      <c r="F14" s="62"/>
    </row>
    <row r="15" spans="1:6" ht="16.2" thickBot="1" x14ac:dyDescent="0.35">
      <c r="A15" s="109">
        <f t="shared" si="0"/>
        <v>0</v>
      </c>
      <c r="B15" s="582">
        <v>4</v>
      </c>
      <c r="C15" s="583" t="s">
        <v>654</v>
      </c>
      <c r="D15" s="17" t="s">
        <v>28</v>
      </c>
      <c r="E15" s="73" t="s">
        <v>648</v>
      </c>
      <c r="F15" s="62"/>
    </row>
    <row r="16" spans="1:6" ht="16.2" thickTop="1" x14ac:dyDescent="0.3">
      <c r="A16" s="109">
        <f t="shared" si="0"/>
        <v>0</v>
      </c>
      <c r="B16" s="695">
        <v>5</v>
      </c>
      <c r="C16" s="698" t="s">
        <v>30</v>
      </c>
      <c r="D16" s="32" t="s">
        <v>31</v>
      </c>
      <c r="E16" s="81" t="s">
        <v>78</v>
      </c>
      <c r="F16" s="62"/>
    </row>
    <row r="17" spans="1:6" ht="15.6" x14ac:dyDescent="0.3">
      <c r="A17" s="109">
        <f t="shared" si="0"/>
        <v>0</v>
      </c>
      <c r="B17" s="696"/>
      <c r="C17" s="699"/>
      <c r="D17" s="29" t="s">
        <v>33</v>
      </c>
      <c r="E17" s="88" t="s">
        <v>34</v>
      </c>
      <c r="F17" s="594"/>
    </row>
    <row r="18" spans="1:6" ht="16.2" thickBot="1" x14ac:dyDescent="0.35">
      <c r="A18" s="109">
        <f t="shared" si="0"/>
        <v>0</v>
      </c>
      <c r="B18" s="697"/>
      <c r="C18" s="700"/>
      <c r="D18" s="29" t="s">
        <v>35</v>
      </c>
      <c r="E18" s="86" t="s">
        <v>36</v>
      </c>
      <c r="F18" s="62"/>
    </row>
    <row r="19" spans="1:6" ht="32.4" thickTop="1" thickBot="1" x14ac:dyDescent="0.35">
      <c r="A19" s="109">
        <f t="shared" si="0"/>
        <v>0</v>
      </c>
      <c r="B19" s="64">
        <v>6</v>
      </c>
      <c r="C19" s="38" t="s">
        <v>38</v>
      </c>
      <c r="D19" s="32" t="s">
        <v>39</v>
      </c>
      <c r="E19" s="87" t="s">
        <v>116</v>
      </c>
      <c r="F19" s="62"/>
    </row>
    <row r="20" spans="1:6" ht="31.2" x14ac:dyDescent="0.3">
      <c r="A20" s="109">
        <f t="shared" si="0"/>
        <v>0</v>
      </c>
      <c r="B20" s="733">
        <v>7</v>
      </c>
      <c r="C20" s="725" t="s">
        <v>102</v>
      </c>
      <c r="D20" s="110" t="s">
        <v>117</v>
      </c>
      <c r="E20" s="114" t="s">
        <v>647</v>
      </c>
      <c r="F20" s="62"/>
    </row>
    <row r="21" spans="1:6" ht="16.2" thickBot="1" x14ac:dyDescent="0.35">
      <c r="A21" s="109">
        <f t="shared" si="0"/>
        <v>0</v>
      </c>
      <c r="B21" s="696"/>
      <c r="C21" s="699"/>
      <c r="D21" s="29" t="s">
        <v>42</v>
      </c>
      <c r="E21" s="115" t="s">
        <v>650</v>
      </c>
      <c r="F21" s="62"/>
    </row>
    <row r="22" spans="1:6" ht="16.2" thickTop="1" x14ac:dyDescent="0.3">
      <c r="A22" s="109">
        <f t="shared" si="0"/>
        <v>0</v>
      </c>
      <c r="B22" s="744">
        <v>8</v>
      </c>
      <c r="C22" s="742" t="s">
        <v>44</v>
      </c>
      <c r="D22" s="20" t="s">
        <v>45</v>
      </c>
      <c r="E22" s="490" t="s">
        <v>46</v>
      </c>
      <c r="F22" s="595"/>
    </row>
    <row r="23" spans="1:6" ht="16.2" thickBot="1" x14ac:dyDescent="0.35">
      <c r="A23" s="109">
        <f t="shared" si="0"/>
        <v>0</v>
      </c>
      <c r="B23" s="745"/>
      <c r="C23" s="743"/>
      <c r="D23" s="540" t="s">
        <v>624</v>
      </c>
      <c r="E23" s="490" t="s">
        <v>670</v>
      </c>
      <c r="F23" s="589"/>
    </row>
    <row r="24" spans="1:6" ht="94.8" thickTop="1" thickBot="1" x14ac:dyDescent="0.35">
      <c r="A24" s="109">
        <f t="shared" si="0"/>
        <v>0</v>
      </c>
      <c r="B24" s="118">
        <v>9</v>
      </c>
      <c r="C24" s="119" t="s">
        <v>119</v>
      </c>
      <c r="D24" s="120" t="s">
        <v>120</v>
      </c>
      <c r="E24" s="586" t="s">
        <v>121</v>
      </c>
      <c r="F24" s="62"/>
    </row>
    <row r="25" spans="1:6" ht="16.2" thickTop="1" x14ac:dyDescent="0.3">
      <c r="A25" s="109">
        <f t="shared" si="0"/>
        <v>0</v>
      </c>
      <c r="B25" s="735">
        <v>10</v>
      </c>
      <c r="C25" s="738" t="s">
        <v>80</v>
      </c>
      <c r="D25" s="46" t="s">
        <v>50</v>
      </c>
      <c r="E25" s="121" t="s">
        <v>51</v>
      </c>
      <c r="F25" s="589"/>
    </row>
    <row r="26" spans="1:6" ht="15.6" x14ac:dyDescent="0.3">
      <c r="A26" s="109">
        <f t="shared" si="0"/>
        <v>0</v>
      </c>
      <c r="B26" s="735"/>
      <c r="C26" s="738"/>
      <c r="D26" s="41" t="s">
        <v>52</v>
      </c>
      <c r="E26" s="122" t="s">
        <v>53</v>
      </c>
      <c r="F26" s="589"/>
    </row>
    <row r="27" spans="1:6" ht="15.6" x14ac:dyDescent="0.3">
      <c r="A27" s="109">
        <f t="shared" si="0"/>
        <v>0</v>
      </c>
      <c r="B27" s="735"/>
      <c r="C27" s="738"/>
      <c r="D27" s="41" t="s">
        <v>58</v>
      </c>
      <c r="E27" s="122" t="s">
        <v>51</v>
      </c>
      <c r="F27" s="589"/>
    </row>
    <row r="28" spans="1:6" ht="15.6" x14ac:dyDescent="0.3">
      <c r="A28" s="109">
        <f t="shared" si="0"/>
        <v>0</v>
      </c>
      <c r="B28" s="735"/>
      <c r="C28" s="738"/>
      <c r="D28" s="41" t="s">
        <v>59</v>
      </c>
      <c r="E28" s="122" t="s">
        <v>60</v>
      </c>
      <c r="F28" s="589"/>
    </row>
    <row r="29" spans="1:6" x14ac:dyDescent="0.3">
      <c r="A29" s="109">
        <f t="shared" si="0"/>
        <v>0</v>
      </c>
      <c r="B29" s="735"/>
      <c r="C29" s="738"/>
      <c r="D29" s="740" t="s">
        <v>61</v>
      </c>
      <c r="E29" s="122" t="s">
        <v>122</v>
      </c>
      <c r="F29" s="589"/>
    </row>
    <row r="30" spans="1:6" x14ac:dyDescent="0.3">
      <c r="A30" s="109">
        <f t="shared" si="0"/>
        <v>0</v>
      </c>
      <c r="B30" s="735"/>
      <c r="C30" s="738"/>
      <c r="D30" s="741"/>
      <c r="E30" s="122" t="s">
        <v>123</v>
      </c>
      <c r="F30" s="589"/>
    </row>
    <row r="31" spans="1:6" ht="15.6" x14ac:dyDescent="0.3">
      <c r="A31" s="109">
        <f t="shared" si="0"/>
        <v>0</v>
      </c>
      <c r="B31" s="735"/>
      <c r="C31" s="738"/>
      <c r="D31" s="41" t="s">
        <v>64</v>
      </c>
      <c r="E31" s="122" t="s">
        <v>51</v>
      </c>
      <c r="F31" s="589"/>
    </row>
    <row r="32" spans="1:6" ht="15.6" x14ac:dyDescent="0.3">
      <c r="A32" s="109">
        <f t="shared" si="0"/>
        <v>0</v>
      </c>
      <c r="B32" s="735"/>
      <c r="C32" s="738"/>
      <c r="D32" s="41" t="s">
        <v>65</v>
      </c>
      <c r="E32" s="122" t="s">
        <v>66</v>
      </c>
      <c r="F32" s="589"/>
    </row>
    <row r="33" spans="1:6" ht="15.6" x14ac:dyDescent="0.3">
      <c r="A33" s="109">
        <f t="shared" si="0"/>
        <v>0</v>
      </c>
      <c r="B33" s="735"/>
      <c r="C33" s="738"/>
      <c r="D33" s="41" t="s">
        <v>67</v>
      </c>
      <c r="E33" s="122" t="s">
        <v>66</v>
      </c>
      <c r="F33" s="589"/>
    </row>
    <row r="34" spans="1:6" ht="16.2" thickBot="1" x14ac:dyDescent="0.35">
      <c r="A34" s="109">
        <f t="shared" si="0"/>
        <v>0</v>
      </c>
      <c r="B34" s="737"/>
      <c r="C34" s="739"/>
      <c r="D34" s="51" t="s">
        <v>68</v>
      </c>
      <c r="E34" s="593" t="s">
        <v>51</v>
      </c>
      <c r="F34" s="589"/>
    </row>
    <row r="35" spans="1:6" ht="28.8" customHeight="1" thickTop="1" x14ac:dyDescent="0.3">
      <c r="A35" s="109">
        <f>COUNTA(F35)</f>
        <v>0</v>
      </c>
      <c r="B35" s="611">
        <v>11</v>
      </c>
      <c r="C35" s="612" t="s">
        <v>41</v>
      </c>
      <c r="D35" s="613" t="s">
        <v>73</v>
      </c>
      <c r="E35" s="59" t="s">
        <v>639</v>
      </c>
      <c r="F35" s="599"/>
    </row>
    <row r="36" spans="1:6" x14ac:dyDescent="0.3">
      <c r="A36" s="109">
        <f>SUM(A5:A35)</f>
        <v>1</v>
      </c>
      <c r="F36" s="124"/>
    </row>
  </sheetData>
  <mergeCells count="17">
    <mergeCell ref="B25:B34"/>
    <mergeCell ref="C25:C34"/>
    <mergeCell ref="D29:D30"/>
    <mergeCell ref="C22:C23"/>
    <mergeCell ref="B22:B23"/>
    <mergeCell ref="B4:F4"/>
    <mergeCell ref="B20:B21"/>
    <mergeCell ref="C20:C21"/>
    <mergeCell ref="B5:E5"/>
    <mergeCell ref="C7:C9"/>
    <mergeCell ref="B10:B12"/>
    <mergeCell ref="C10:C12"/>
    <mergeCell ref="B7:B9"/>
    <mergeCell ref="B16:B18"/>
    <mergeCell ref="C16:C18"/>
    <mergeCell ref="B13:B14"/>
    <mergeCell ref="C13:C14"/>
  </mergeCells>
  <conditionalFormatting sqref="C2">
    <cfRule type="expression" dxfId="90" priority="3">
      <formula>C2="Yet To Be Completed"</formula>
    </cfRule>
  </conditionalFormatting>
  <conditionalFormatting sqref="F5 F7:F35">
    <cfRule type="expression" dxfId="89" priority="4">
      <formula>F5&lt;&gt;""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DC86-33C4-42DF-BE80-15669CBC6868}">
  <dimension ref="A1:F36"/>
  <sheetViews>
    <sheetView topLeftCell="A6" workbookViewId="0">
      <selection activeCell="E21" sqref="E21"/>
    </sheetView>
  </sheetViews>
  <sheetFormatPr defaultRowHeight="14.4" x14ac:dyDescent="0.3"/>
  <cols>
    <col min="1" max="1" width="5.5546875" style="1" customWidth="1"/>
    <col min="2" max="2" width="21.5546875" customWidth="1"/>
    <col min="3" max="3" width="21.6640625" customWidth="1"/>
    <col min="4" max="4" width="37.5546875" customWidth="1"/>
    <col min="5" max="5" width="42.44140625" customWidth="1"/>
    <col min="6" max="6" width="37.88671875" style="124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IF(Instructions!F47="Yet To Be Completed","Yet To Be Completed","Completed")</f>
        <v>Yet To Be Completed</v>
      </c>
    </row>
    <row r="4" spans="1:6" ht="21.6" thickBot="1" x14ac:dyDescent="0.45">
      <c r="B4" s="731" t="s">
        <v>126</v>
      </c>
      <c r="C4" s="732"/>
      <c r="D4" s="732"/>
      <c r="E4" s="732"/>
      <c r="F4" s="732"/>
    </row>
    <row r="5" spans="1:6" ht="16.2" thickBot="1" x14ac:dyDescent="0.35">
      <c r="A5" s="1">
        <f>COUNTA(F5)</f>
        <v>0</v>
      </c>
      <c r="B5" s="719" t="s">
        <v>1</v>
      </c>
      <c r="C5" s="720"/>
      <c r="D5" s="720"/>
      <c r="E5" s="734"/>
      <c r="F5" s="597"/>
    </row>
    <row r="6" spans="1:6" ht="18.600000000000001" thickBot="1" x14ac:dyDescent="0.35">
      <c r="A6" s="1">
        <f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78" t="s">
        <v>6</v>
      </c>
    </row>
    <row r="7" spans="1:6" ht="15.6" x14ac:dyDescent="0.3">
      <c r="A7" s="1">
        <f>COUNTA(F7)</f>
        <v>0</v>
      </c>
      <c r="B7" s="746">
        <v>1</v>
      </c>
      <c r="C7" s="725" t="s">
        <v>7</v>
      </c>
      <c r="D7" s="125" t="s">
        <v>8</v>
      </c>
      <c r="E7" s="126" t="s">
        <v>9</v>
      </c>
      <c r="F7" s="62"/>
    </row>
    <row r="8" spans="1:6" ht="15.6" x14ac:dyDescent="0.3">
      <c r="A8" s="1">
        <f t="shared" ref="A8:A28" si="0">COUNTA(F8)</f>
        <v>0</v>
      </c>
      <c r="B8" s="747"/>
      <c r="C8" s="699"/>
      <c r="D8" s="127" t="s">
        <v>10</v>
      </c>
      <c r="E8" s="84" t="s">
        <v>11</v>
      </c>
      <c r="F8" s="62"/>
    </row>
    <row r="9" spans="1:6" ht="63" thickBot="1" x14ac:dyDescent="0.35">
      <c r="A9" s="1">
        <f t="shared" si="0"/>
        <v>0</v>
      </c>
      <c r="B9" s="748"/>
      <c r="C9" s="700"/>
      <c r="D9" s="128" t="s">
        <v>12</v>
      </c>
      <c r="E9" s="82" t="s">
        <v>13</v>
      </c>
      <c r="F9" s="62"/>
    </row>
    <row r="10" spans="1:6" ht="16.2" thickTop="1" x14ac:dyDescent="0.3">
      <c r="A10" s="1">
        <f t="shared" si="0"/>
        <v>0</v>
      </c>
      <c r="B10" s="749">
        <v>2</v>
      </c>
      <c r="C10" s="698" t="s">
        <v>14</v>
      </c>
      <c r="D10" s="129" t="s">
        <v>15</v>
      </c>
      <c r="E10" s="83" t="s">
        <v>109</v>
      </c>
      <c r="F10" s="62"/>
    </row>
    <row r="11" spans="1:6" ht="15.6" x14ac:dyDescent="0.3">
      <c r="A11" s="1">
        <f t="shared" si="0"/>
        <v>0</v>
      </c>
      <c r="B11" s="750"/>
      <c r="C11" s="699"/>
      <c r="D11" s="127" t="s">
        <v>17</v>
      </c>
      <c r="E11" s="84" t="s">
        <v>110</v>
      </c>
      <c r="F11" s="62"/>
    </row>
    <row r="12" spans="1:6" ht="16.2" thickBot="1" x14ac:dyDescent="0.35">
      <c r="A12" s="1">
        <f t="shared" si="0"/>
        <v>0</v>
      </c>
      <c r="B12" s="751"/>
      <c r="C12" s="700"/>
      <c r="D12" s="130" t="s">
        <v>19</v>
      </c>
      <c r="E12" s="85" t="s">
        <v>111</v>
      </c>
      <c r="F12" s="62"/>
    </row>
    <row r="13" spans="1:6" ht="31.8" thickTop="1" x14ac:dyDescent="0.3">
      <c r="A13" s="1">
        <f t="shared" si="0"/>
        <v>0</v>
      </c>
      <c r="B13" s="755">
        <v>3</v>
      </c>
      <c r="C13" s="698" t="s">
        <v>21</v>
      </c>
      <c r="D13" s="131" t="s">
        <v>22</v>
      </c>
      <c r="E13" s="81" t="s">
        <v>112</v>
      </c>
      <c r="F13" s="62"/>
    </row>
    <row r="14" spans="1:6" ht="16.2" thickBot="1" x14ac:dyDescent="0.35">
      <c r="A14" s="1">
        <f t="shared" si="0"/>
        <v>0</v>
      </c>
      <c r="B14" s="748"/>
      <c r="C14" s="700"/>
      <c r="D14" s="132" t="s">
        <v>23</v>
      </c>
      <c r="E14" s="86" t="s">
        <v>113</v>
      </c>
      <c r="F14" s="62"/>
    </row>
    <row r="15" spans="1:6" ht="29.4" customHeight="1" thickTop="1" thickBot="1" x14ac:dyDescent="0.35">
      <c r="A15" s="1">
        <f t="shared" si="0"/>
        <v>0</v>
      </c>
      <c r="B15" s="64">
        <v>4</v>
      </c>
      <c r="C15" s="38" t="s">
        <v>25</v>
      </c>
      <c r="D15" s="32" t="s">
        <v>28</v>
      </c>
      <c r="E15" s="87" t="s">
        <v>91</v>
      </c>
      <c r="F15" s="615"/>
    </row>
    <row r="16" spans="1:6" ht="16.2" thickTop="1" x14ac:dyDescent="0.3">
      <c r="A16" s="1">
        <f t="shared" si="0"/>
        <v>0</v>
      </c>
      <c r="B16" s="755">
        <v>5</v>
      </c>
      <c r="C16" s="698" t="s">
        <v>30</v>
      </c>
      <c r="D16" s="133" t="s">
        <v>31</v>
      </c>
      <c r="E16" s="87" t="s">
        <v>78</v>
      </c>
      <c r="F16" s="62"/>
    </row>
    <row r="17" spans="1:6" ht="15.6" x14ac:dyDescent="0.3">
      <c r="A17" s="1">
        <f t="shared" si="0"/>
        <v>0</v>
      </c>
      <c r="B17" s="747"/>
      <c r="C17" s="699"/>
      <c r="D17" s="132" t="s">
        <v>33</v>
      </c>
      <c r="E17" s="88" t="s">
        <v>34</v>
      </c>
      <c r="F17" s="594"/>
    </row>
    <row r="18" spans="1:6" ht="16.2" thickBot="1" x14ac:dyDescent="0.35">
      <c r="A18" s="1">
        <f t="shared" si="0"/>
        <v>0</v>
      </c>
      <c r="B18" s="748"/>
      <c r="C18" s="700"/>
      <c r="D18" s="132" t="s">
        <v>35</v>
      </c>
      <c r="E18" s="86" t="s">
        <v>36</v>
      </c>
      <c r="F18" s="62"/>
    </row>
    <row r="19" spans="1:6" ht="16.8" thickTop="1" thickBot="1" x14ac:dyDescent="0.35">
      <c r="A19" s="1">
        <f t="shared" si="0"/>
        <v>0</v>
      </c>
      <c r="B19" s="37">
        <v>6</v>
      </c>
      <c r="C19" s="38" t="s">
        <v>38</v>
      </c>
      <c r="D19" s="133" t="s">
        <v>39</v>
      </c>
      <c r="E19" s="87" t="s">
        <v>92</v>
      </c>
      <c r="F19" s="62"/>
    </row>
    <row r="20" spans="1:6" ht="16.2" thickTop="1" x14ac:dyDescent="0.3">
      <c r="A20" s="1">
        <f t="shared" si="0"/>
        <v>0</v>
      </c>
      <c r="B20" s="744">
        <v>7</v>
      </c>
      <c r="C20" s="742" t="s">
        <v>44</v>
      </c>
      <c r="D20" s="133" t="s">
        <v>45</v>
      </c>
      <c r="E20" s="490" t="s">
        <v>46</v>
      </c>
      <c r="F20" s="62"/>
    </row>
    <row r="21" spans="1:6" ht="16.2" thickBot="1" x14ac:dyDescent="0.35">
      <c r="A21" s="1">
        <f t="shared" si="0"/>
        <v>0</v>
      </c>
      <c r="B21" s="745"/>
      <c r="C21" s="743"/>
      <c r="D21" s="541" t="s">
        <v>624</v>
      </c>
      <c r="E21" s="490" t="s">
        <v>145</v>
      </c>
      <c r="F21" s="589"/>
    </row>
    <row r="22" spans="1:6" ht="94.2" thickTop="1" x14ac:dyDescent="0.3">
      <c r="A22" s="1">
        <f t="shared" si="0"/>
        <v>0</v>
      </c>
      <c r="B22" s="37">
        <v>8</v>
      </c>
      <c r="C22" s="38" t="s">
        <v>119</v>
      </c>
      <c r="D22" s="131" t="s">
        <v>120</v>
      </c>
      <c r="E22" s="81" t="s">
        <v>121</v>
      </c>
      <c r="F22" s="62"/>
    </row>
    <row r="23" spans="1:6" ht="16.2" thickTop="1" x14ac:dyDescent="0.3">
      <c r="A23" s="1">
        <f t="shared" si="0"/>
        <v>0</v>
      </c>
      <c r="B23" s="749">
        <v>9</v>
      </c>
      <c r="C23" s="742" t="s">
        <v>49</v>
      </c>
      <c r="D23" s="129" t="s">
        <v>50</v>
      </c>
      <c r="E23" s="134" t="s">
        <v>51</v>
      </c>
      <c r="F23" s="589"/>
    </row>
    <row r="24" spans="1:6" ht="15.6" x14ac:dyDescent="0.3">
      <c r="A24" s="1">
        <f t="shared" si="0"/>
        <v>0</v>
      </c>
      <c r="B24" s="750"/>
      <c r="C24" s="738"/>
      <c r="D24" s="135" t="s">
        <v>52</v>
      </c>
      <c r="E24" s="136" t="s">
        <v>53</v>
      </c>
      <c r="F24" s="589"/>
    </row>
    <row r="25" spans="1:6" x14ac:dyDescent="0.3">
      <c r="A25" s="1">
        <f t="shared" si="0"/>
        <v>0</v>
      </c>
      <c r="B25" s="750"/>
      <c r="C25" s="738"/>
      <c r="D25" s="752" t="s">
        <v>54</v>
      </c>
      <c r="E25" s="136" t="s">
        <v>55</v>
      </c>
      <c r="F25" s="589"/>
    </row>
    <row r="26" spans="1:6" x14ac:dyDescent="0.3">
      <c r="A26" s="1">
        <f t="shared" si="0"/>
        <v>0</v>
      </c>
      <c r="B26" s="750"/>
      <c r="C26" s="738"/>
      <c r="D26" s="753"/>
      <c r="E26" s="136" t="s">
        <v>56</v>
      </c>
      <c r="F26" s="589"/>
    </row>
    <row r="27" spans="1:6" x14ac:dyDescent="0.3">
      <c r="A27" s="1">
        <f t="shared" si="0"/>
        <v>0</v>
      </c>
      <c r="B27" s="750"/>
      <c r="C27" s="738"/>
      <c r="D27" s="754"/>
      <c r="E27" s="136" t="s">
        <v>57</v>
      </c>
      <c r="F27" s="589"/>
    </row>
    <row r="28" spans="1:6" ht="15.6" x14ac:dyDescent="0.3">
      <c r="A28" s="1">
        <f t="shared" si="0"/>
        <v>0</v>
      </c>
      <c r="B28" s="750"/>
      <c r="C28" s="738"/>
      <c r="D28" s="135" t="s">
        <v>58</v>
      </c>
      <c r="E28" s="136" t="s">
        <v>51</v>
      </c>
      <c r="F28" s="589"/>
    </row>
    <row r="29" spans="1:6" ht="15.6" x14ac:dyDescent="0.3">
      <c r="A29" s="1">
        <f t="shared" ref="A29:A35" si="1">COUNTA(F29)</f>
        <v>0</v>
      </c>
      <c r="B29" s="750"/>
      <c r="C29" s="738"/>
      <c r="D29" s="135" t="s">
        <v>59</v>
      </c>
      <c r="E29" s="136" t="s">
        <v>60</v>
      </c>
      <c r="F29" s="589"/>
    </row>
    <row r="30" spans="1:6" x14ac:dyDescent="0.3">
      <c r="A30" s="1">
        <f t="shared" si="1"/>
        <v>0</v>
      </c>
      <c r="B30" s="750"/>
      <c r="C30" s="738"/>
      <c r="D30" s="752" t="s">
        <v>61</v>
      </c>
      <c r="E30" s="136" t="s">
        <v>62</v>
      </c>
      <c r="F30" s="589"/>
    </row>
    <row r="31" spans="1:6" x14ac:dyDescent="0.3">
      <c r="A31" s="1">
        <f t="shared" si="1"/>
        <v>0</v>
      </c>
      <c r="B31" s="750"/>
      <c r="C31" s="738"/>
      <c r="D31" s="754"/>
      <c r="E31" s="136" t="s">
        <v>128</v>
      </c>
      <c r="F31" s="589"/>
    </row>
    <row r="32" spans="1:6" ht="15.6" x14ac:dyDescent="0.3">
      <c r="A32" s="1">
        <f t="shared" si="1"/>
        <v>0</v>
      </c>
      <c r="B32" s="750"/>
      <c r="C32" s="738"/>
      <c r="D32" s="135" t="s">
        <v>64</v>
      </c>
      <c r="E32" s="136" t="s">
        <v>51</v>
      </c>
      <c r="F32" s="589"/>
    </row>
    <row r="33" spans="1:6" ht="15.6" x14ac:dyDescent="0.3">
      <c r="A33" s="1">
        <f t="shared" si="1"/>
        <v>0</v>
      </c>
      <c r="B33" s="750"/>
      <c r="C33" s="738"/>
      <c r="D33" s="135" t="s">
        <v>65</v>
      </c>
      <c r="E33" s="136" t="s">
        <v>66</v>
      </c>
      <c r="F33" s="589"/>
    </row>
    <row r="34" spans="1:6" ht="16.2" thickBot="1" x14ac:dyDescent="0.35">
      <c r="A34" s="1">
        <f t="shared" si="1"/>
        <v>0</v>
      </c>
      <c r="B34" s="751"/>
      <c r="C34" s="743"/>
      <c r="D34" s="128" t="s">
        <v>67</v>
      </c>
      <c r="E34" s="137" t="s">
        <v>66</v>
      </c>
      <c r="F34" s="589"/>
    </row>
    <row r="35" spans="1:6" ht="31.8" thickTop="1" x14ac:dyDescent="0.3">
      <c r="A35" s="592">
        <f t="shared" si="1"/>
        <v>0</v>
      </c>
      <c r="B35" s="611">
        <v>10</v>
      </c>
      <c r="C35" s="612" t="s">
        <v>41</v>
      </c>
      <c r="D35" s="614" t="s">
        <v>73</v>
      </c>
      <c r="E35" s="645" t="s">
        <v>145</v>
      </c>
      <c r="F35" s="599"/>
    </row>
    <row r="36" spans="1:6" x14ac:dyDescent="0.3">
      <c r="A36" s="1">
        <f>SUM(A5:A35)</f>
        <v>1</v>
      </c>
    </row>
  </sheetData>
  <mergeCells count="16">
    <mergeCell ref="D25:D27"/>
    <mergeCell ref="D30:D31"/>
    <mergeCell ref="C20:C21"/>
    <mergeCell ref="B20:B21"/>
    <mergeCell ref="B13:B14"/>
    <mergeCell ref="C13:C14"/>
    <mergeCell ref="B16:B18"/>
    <mergeCell ref="C16:C18"/>
    <mergeCell ref="B23:B34"/>
    <mergeCell ref="C23:C34"/>
    <mergeCell ref="B4:F4"/>
    <mergeCell ref="B7:B9"/>
    <mergeCell ref="C7:C9"/>
    <mergeCell ref="B10:B12"/>
    <mergeCell ref="C10:C12"/>
    <mergeCell ref="B5:E5"/>
  </mergeCells>
  <conditionalFormatting sqref="C2">
    <cfRule type="expression" dxfId="88" priority="2">
      <formula>C2="Yet To Be Completed"</formula>
    </cfRule>
  </conditionalFormatting>
  <conditionalFormatting sqref="F5 F7:F35">
    <cfRule type="expression" dxfId="87" priority="1">
      <formula>F5&lt;&gt;""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B52C-53C2-4848-BECB-87311431D48A}">
  <dimension ref="A1:M38"/>
  <sheetViews>
    <sheetView workbookViewId="0"/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style="124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IF(Instructions!F48="Yet To Be Completed","Yet To Be Completed","Completed")</f>
        <v>Yet To Be Completed</v>
      </c>
    </row>
    <row r="3" spans="1:6" ht="15" thickBot="1" x14ac:dyDescent="0.35"/>
    <row r="4" spans="1:6" ht="21.6" thickBot="1" x14ac:dyDescent="0.45">
      <c r="B4" s="756" t="s">
        <v>130</v>
      </c>
      <c r="C4" s="757"/>
      <c r="D4" s="757"/>
      <c r="E4" s="758"/>
      <c r="F4" s="138"/>
    </row>
    <row r="5" spans="1:6" ht="16.2" thickBot="1" x14ac:dyDescent="0.35">
      <c r="A5" s="75">
        <f>COUNTA(F5)</f>
        <v>0</v>
      </c>
      <c r="B5" s="759" t="s">
        <v>1</v>
      </c>
      <c r="C5" s="760"/>
      <c r="D5" s="760"/>
      <c r="E5" s="761"/>
      <c r="F5" s="5"/>
    </row>
    <row r="6" spans="1:6" ht="18.600000000000001" thickBot="1" x14ac:dyDescent="0.35">
      <c r="A6" s="75">
        <f t="shared" ref="A6:A36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 t="shared" si="0"/>
        <v>0</v>
      </c>
      <c r="B7" s="746">
        <v>1</v>
      </c>
      <c r="C7" s="725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si="0"/>
        <v>0</v>
      </c>
      <c r="B8" s="747"/>
      <c r="C8" s="699"/>
      <c r="D8" s="14" t="s">
        <v>10</v>
      </c>
      <c r="E8" s="15" t="s">
        <v>11</v>
      </c>
      <c r="F8" s="16"/>
    </row>
    <row r="9" spans="1:6" ht="63" thickBot="1" x14ac:dyDescent="0.35">
      <c r="A9" s="75">
        <f>COUNTA(F9)</f>
        <v>0</v>
      </c>
      <c r="B9" s="748"/>
      <c r="C9" s="700"/>
      <c r="D9" s="17" t="s">
        <v>12</v>
      </c>
      <c r="E9" s="18" t="s">
        <v>13</v>
      </c>
      <c r="F9" s="19"/>
    </row>
    <row r="10" spans="1:6" ht="16.2" thickTop="1" x14ac:dyDescent="0.3">
      <c r="A10" s="75">
        <f>COUNTA(F10)</f>
        <v>0</v>
      </c>
      <c r="B10" s="750">
        <v>2</v>
      </c>
      <c r="C10" s="699" t="s">
        <v>14</v>
      </c>
      <c r="D10" s="46" t="s">
        <v>15</v>
      </c>
      <c r="E10" s="139" t="s">
        <v>131</v>
      </c>
      <c r="F10" s="140"/>
    </row>
    <row r="11" spans="1:6" ht="15.6" x14ac:dyDescent="0.3">
      <c r="A11" s="75">
        <f t="shared" si="0"/>
        <v>0</v>
      </c>
      <c r="B11" s="750"/>
      <c r="C11" s="699"/>
      <c r="D11" s="14" t="s">
        <v>17</v>
      </c>
      <c r="E11" s="15" t="s">
        <v>132</v>
      </c>
      <c r="F11" s="16"/>
    </row>
    <row r="12" spans="1:6" ht="16.2" thickBot="1" x14ac:dyDescent="0.35">
      <c r="A12" s="75">
        <f t="shared" si="0"/>
        <v>0</v>
      </c>
      <c r="B12" s="751"/>
      <c r="C12" s="700"/>
      <c r="D12" s="23" t="s">
        <v>19</v>
      </c>
      <c r="E12" s="24" t="s">
        <v>133</v>
      </c>
      <c r="F12" s="25"/>
    </row>
    <row r="13" spans="1:6" ht="47.4" thickTop="1" x14ac:dyDescent="0.3">
      <c r="A13" s="75">
        <f t="shared" si="0"/>
        <v>0</v>
      </c>
      <c r="B13" s="755">
        <v>3</v>
      </c>
      <c r="C13" s="698" t="s">
        <v>21</v>
      </c>
      <c r="D13" s="26" t="s">
        <v>22</v>
      </c>
      <c r="E13" s="27" t="s">
        <v>112</v>
      </c>
      <c r="F13" s="28"/>
    </row>
    <row r="14" spans="1:6" ht="31.8" thickBot="1" x14ac:dyDescent="0.35">
      <c r="A14" s="75">
        <f t="shared" si="0"/>
        <v>0</v>
      </c>
      <c r="B14" s="748"/>
      <c r="C14" s="700"/>
      <c r="D14" s="29" t="s">
        <v>23</v>
      </c>
      <c r="E14" s="30" t="s">
        <v>134</v>
      </c>
      <c r="F14" s="31"/>
    </row>
    <row r="15" spans="1:6" ht="22.2" customHeight="1" thickTop="1" thickBot="1" x14ac:dyDescent="0.35">
      <c r="A15" s="75">
        <f t="shared" si="0"/>
        <v>0</v>
      </c>
      <c r="B15" s="37">
        <v>4</v>
      </c>
      <c r="C15" s="38" t="s">
        <v>25</v>
      </c>
      <c r="D15" s="32" t="s">
        <v>28</v>
      </c>
      <c r="E15" s="273" t="s">
        <v>136</v>
      </c>
      <c r="F15" s="34"/>
    </row>
    <row r="16" spans="1:6" ht="16.2" thickTop="1" x14ac:dyDescent="0.3">
      <c r="A16" s="75">
        <f t="shared" si="0"/>
        <v>0</v>
      </c>
      <c r="B16" s="755">
        <v>5</v>
      </c>
      <c r="C16" s="698" t="s">
        <v>30</v>
      </c>
      <c r="D16" s="32" t="s">
        <v>31</v>
      </c>
      <c r="E16" s="33" t="s">
        <v>78</v>
      </c>
      <c r="F16" s="34"/>
    </row>
    <row r="17" spans="1:13" ht="15.6" x14ac:dyDescent="0.3">
      <c r="A17" s="75">
        <f t="shared" si="0"/>
        <v>0</v>
      </c>
      <c r="B17" s="747"/>
      <c r="C17" s="699"/>
      <c r="D17" s="29" t="s">
        <v>33</v>
      </c>
      <c r="E17" s="35" t="s">
        <v>34</v>
      </c>
      <c r="F17" s="36"/>
    </row>
    <row r="18" spans="1:13" ht="16.2" thickBot="1" x14ac:dyDescent="0.35">
      <c r="A18" s="75">
        <f t="shared" si="0"/>
        <v>0</v>
      </c>
      <c r="B18" s="748"/>
      <c r="C18" s="700"/>
      <c r="D18" s="29" t="s">
        <v>35</v>
      </c>
      <c r="E18" s="30" t="s">
        <v>36</v>
      </c>
      <c r="F18" s="31"/>
    </row>
    <row r="19" spans="1:13" ht="16.2" thickTop="1" x14ac:dyDescent="0.3">
      <c r="A19" s="75">
        <f t="shared" si="0"/>
        <v>0</v>
      </c>
      <c r="B19" s="755">
        <v>6</v>
      </c>
      <c r="C19" s="698" t="s">
        <v>38</v>
      </c>
      <c r="D19" s="32" t="s">
        <v>39</v>
      </c>
      <c r="E19" s="33" t="s">
        <v>137</v>
      </c>
      <c r="F19" s="34"/>
    </row>
    <row r="20" spans="1:13" ht="16.2" thickBot="1" x14ac:dyDescent="0.35">
      <c r="A20" s="75">
        <f t="shared" si="0"/>
        <v>0</v>
      </c>
      <c r="B20" s="747"/>
      <c r="C20" s="699"/>
      <c r="D20" s="29" t="s">
        <v>138</v>
      </c>
      <c r="E20" s="30" t="s">
        <v>139</v>
      </c>
      <c r="F20" s="31"/>
      <c r="G20" s="762"/>
      <c r="H20" s="763"/>
      <c r="I20" s="763"/>
      <c r="J20" s="763"/>
      <c r="K20" s="763"/>
      <c r="L20" s="763"/>
      <c r="M20" s="763"/>
    </row>
    <row r="21" spans="1:13" ht="16.2" thickTop="1" x14ac:dyDescent="0.3">
      <c r="A21" s="75">
        <f t="shared" si="0"/>
        <v>0</v>
      </c>
      <c r="B21" s="744">
        <v>7</v>
      </c>
      <c r="C21" s="742" t="s">
        <v>44</v>
      </c>
      <c r="D21" s="20" t="s">
        <v>45</v>
      </c>
      <c r="E21" s="59" t="s">
        <v>46</v>
      </c>
      <c r="F21" s="62"/>
    </row>
    <row r="22" spans="1:13" ht="43.8" thickBot="1" x14ac:dyDescent="0.35">
      <c r="A22" s="75">
        <f>COUNTA(F22)</f>
        <v>0</v>
      </c>
      <c r="B22" s="745"/>
      <c r="C22" s="743"/>
      <c r="D22" s="541" t="s">
        <v>624</v>
      </c>
      <c r="E22" s="490" t="s">
        <v>625</v>
      </c>
      <c r="F22" s="589"/>
    </row>
    <row r="23" spans="1:13" ht="110.4" thickTop="1" thickBot="1" x14ac:dyDescent="0.35">
      <c r="A23" s="75">
        <f>COUNTA(F23)</f>
        <v>0</v>
      </c>
      <c r="B23" s="144">
        <v>8</v>
      </c>
      <c r="C23" s="119" t="s">
        <v>119</v>
      </c>
      <c r="D23" s="120" t="s">
        <v>120</v>
      </c>
      <c r="E23" s="24" t="s">
        <v>649</v>
      </c>
      <c r="F23" s="25"/>
    </row>
    <row r="24" spans="1:13" ht="16.2" thickTop="1" x14ac:dyDescent="0.3">
      <c r="A24" s="75">
        <f t="shared" si="0"/>
        <v>0</v>
      </c>
      <c r="B24" s="750">
        <v>9</v>
      </c>
      <c r="C24" s="738" t="s">
        <v>80</v>
      </c>
      <c r="D24" s="46" t="s">
        <v>50</v>
      </c>
      <c r="E24" s="47" t="s">
        <v>51</v>
      </c>
      <c r="F24" s="147"/>
    </row>
    <row r="25" spans="1:13" ht="15.6" x14ac:dyDescent="0.3">
      <c r="A25" s="75">
        <f t="shared" si="0"/>
        <v>0</v>
      </c>
      <c r="B25" s="750"/>
      <c r="C25" s="738"/>
      <c r="D25" s="41" t="s">
        <v>52</v>
      </c>
      <c r="E25" s="49" t="s">
        <v>53</v>
      </c>
      <c r="F25" s="142"/>
    </row>
    <row r="26" spans="1:13" x14ac:dyDescent="0.3">
      <c r="A26" s="75">
        <f t="shared" si="0"/>
        <v>0</v>
      </c>
      <c r="B26" s="750"/>
      <c r="C26" s="738"/>
      <c r="D26" s="740" t="s">
        <v>54</v>
      </c>
      <c r="E26" s="49" t="s">
        <v>55</v>
      </c>
      <c r="F26" s="142"/>
    </row>
    <row r="27" spans="1:13" x14ac:dyDescent="0.3">
      <c r="A27" s="75">
        <f t="shared" si="0"/>
        <v>0</v>
      </c>
      <c r="B27" s="750"/>
      <c r="C27" s="738"/>
      <c r="D27" s="702"/>
      <c r="E27" s="49" t="s">
        <v>56</v>
      </c>
      <c r="F27" s="142"/>
    </row>
    <row r="28" spans="1:13" x14ac:dyDescent="0.3">
      <c r="A28" s="75">
        <f t="shared" si="0"/>
        <v>0</v>
      </c>
      <c r="B28" s="750"/>
      <c r="C28" s="738"/>
      <c r="D28" s="741"/>
      <c r="E28" s="49" t="s">
        <v>140</v>
      </c>
      <c r="F28" s="142"/>
    </row>
    <row r="29" spans="1:13" ht="15.6" x14ac:dyDescent="0.3">
      <c r="A29" s="75">
        <f t="shared" si="0"/>
        <v>0</v>
      </c>
      <c r="B29" s="750"/>
      <c r="C29" s="738"/>
      <c r="D29" s="41" t="s">
        <v>58</v>
      </c>
      <c r="E29" s="49" t="s">
        <v>51</v>
      </c>
      <c r="F29" s="142"/>
    </row>
    <row r="30" spans="1:13" ht="15.6" x14ac:dyDescent="0.3">
      <c r="A30" s="75">
        <f t="shared" si="0"/>
        <v>0</v>
      </c>
      <c r="B30" s="750"/>
      <c r="C30" s="738"/>
      <c r="D30" s="41" t="s">
        <v>59</v>
      </c>
      <c r="E30" s="49" t="s">
        <v>60</v>
      </c>
      <c r="F30" s="142"/>
    </row>
    <row r="31" spans="1:13" x14ac:dyDescent="0.3">
      <c r="A31" s="75">
        <f t="shared" si="0"/>
        <v>0</v>
      </c>
      <c r="B31" s="750"/>
      <c r="C31" s="738"/>
      <c r="D31" s="740" t="s">
        <v>61</v>
      </c>
      <c r="E31" s="49" t="s">
        <v>62</v>
      </c>
      <c r="F31" s="142"/>
    </row>
    <row r="32" spans="1:13" x14ac:dyDescent="0.3">
      <c r="A32" s="75">
        <f t="shared" si="0"/>
        <v>0</v>
      </c>
      <c r="B32" s="750"/>
      <c r="C32" s="738"/>
      <c r="D32" s="741"/>
      <c r="E32" s="49" t="s">
        <v>128</v>
      </c>
      <c r="F32" s="142"/>
    </row>
    <row r="33" spans="1:6" ht="15.6" x14ac:dyDescent="0.3">
      <c r="A33" s="75">
        <f t="shared" si="0"/>
        <v>0</v>
      </c>
      <c r="B33" s="750"/>
      <c r="C33" s="738"/>
      <c r="D33" s="41" t="s">
        <v>64</v>
      </c>
      <c r="E33" s="49" t="s">
        <v>51</v>
      </c>
      <c r="F33" s="142"/>
    </row>
    <row r="34" spans="1:6" ht="15.6" x14ac:dyDescent="0.3">
      <c r="A34" s="75">
        <f t="shared" si="0"/>
        <v>0</v>
      </c>
      <c r="B34" s="750"/>
      <c r="C34" s="738"/>
      <c r="D34" s="41" t="s">
        <v>65</v>
      </c>
      <c r="E34" s="49" t="s">
        <v>66</v>
      </c>
      <c r="F34" s="142"/>
    </row>
    <row r="35" spans="1:6" ht="15.6" x14ac:dyDescent="0.3">
      <c r="A35" s="75">
        <f t="shared" si="0"/>
        <v>0</v>
      </c>
      <c r="B35" s="750"/>
      <c r="C35" s="738"/>
      <c r="D35" s="41" t="s">
        <v>67</v>
      </c>
      <c r="E35" s="49" t="s">
        <v>66</v>
      </c>
      <c r="F35" s="142"/>
    </row>
    <row r="36" spans="1:6" ht="16.2" thickBot="1" x14ac:dyDescent="0.35">
      <c r="A36" s="75">
        <f t="shared" si="0"/>
        <v>0</v>
      </c>
      <c r="B36" s="764"/>
      <c r="C36" s="739"/>
      <c r="D36" s="51" t="s">
        <v>68</v>
      </c>
      <c r="E36" s="149" t="s">
        <v>51</v>
      </c>
      <c r="F36" s="58"/>
    </row>
    <row r="37" spans="1:6" ht="31.8" thickTop="1" x14ac:dyDescent="0.3">
      <c r="A37" s="598">
        <f>COUNTA(F37)</f>
        <v>0</v>
      </c>
      <c r="B37" s="611">
        <v>10</v>
      </c>
      <c r="C37" s="612" t="s">
        <v>41</v>
      </c>
      <c r="D37" s="614" t="s">
        <v>73</v>
      </c>
      <c r="E37" s="616" t="s">
        <v>639</v>
      </c>
      <c r="F37" s="617"/>
    </row>
    <row r="38" spans="1:6" x14ac:dyDescent="0.3">
      <c r="A38" s="75">
        <f>SUM(A5:A37)</f>
        <v>1</v>
      </c>
    </row>
  </sheetData>
  <mergeCells count="19">
    <mergeCell ref="G20:M20"/>
    <mergeCell ref="B24:B36"/>
    <mergeCell ref="C24:C36"/>
    <mergeCell ref="D26:D28"/>
    <mergeCell ref="D31:D32"/>
    <mergeCell ref="B19:B20"/>
    <mergeCell ref="C19:C20"/>
    <mergeCell ref="C21:C22"/>
    <mergeCell ref="B21:B22"/>
    <mergeCell ref="B13:B14"/>
    <mergeCell ref="C13:C14"/>
    <mergeCell ref="B16:B18"/>
    <mergeCell ref="C16:C18"/>
    <mergeCell ref="B4:E4"/>
    <mergeCell ref="B5:E5"/>
    <mergeCell ref="B7:B9"/>
    <mergeCell ref="C7:C9"/>
    <mergeCell ref="B10:B12"/>
    <mergeCell ref="C10:C12"/>
  </mergeCells>
  <conditionalFormatting sqref="C2">
    <cfRule type="expression" dxfId="86" priority="1">
      <formula>C2="Yet To Be Completed"</formula>
    </cfRule>
  </conditionalFormatting>
  <conditionalFormatting sqref="F5 F7:F37">
    <cfRule type="expression" dxfId="85" priority="2">
      <formula>F5&lt;&gt;""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975-060D-4E36-AE71-7DA6FE9D0E70}">
  <dimension ref="A1:F42"/>
  <sheetViews>
    <sheetView workbookViewId="0">
      <selection activeCell="E12" sqref="E12"/>
    </sheetView>
  </sheetViews>
  <sheetFormatPr defaultRowHeight="14.4" x14ac:dyDescent="0.3"/>
  <cols>
    <col min="1" max="1" width="5.5546875" style="7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44140625" style="2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IF(Instructions!F49="Yet To Be Completed","Yet To Be Completed","Completed")</f>
        <v>Yet To Be Completed</v>
      </c>
    </row>
    <row r="3" spans="1:6" ht="15" thickBot="1" x14ac:dyDescent="0.35"/>
    <row r="4" spans="1:6" ht="21.6" thickBot="1" x14ac:dyDescent="0.45">
      <c r="B4" s="756" t="s">
        <v>141</v>
      </c>
      <c r="C4" s="757"/>
      <c r="D4" s="757"/>
      <c r="E4" s="757"/>
      <c r="F4" s="150"/>
    </row>
    <row r="5" spans="1:6" ht="16.2" thickBot="1" x14ac:dyDescent="0.35">
      <c r="A5" s="75">
        <f>COUNTA(F5)</f>
        <v>0</v>
      </c>
      <c r="B5" s="759" t="s">
        <v>1</v>
      </c>
      <c r="C5" s="760"/>
      <c r="D5" s="760"/>
      <c r="E5" s="761"/>
      <c r="F5" s="5"/>
    </row>
    <row r="6" spans="1:6" ht="18.600000000000001" thickBot="1" x14ac:dyDescent="0.35">
      <c r="A6" s="75">
        <f t="shared" ref="A6:A8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75">
        <f t="shared" si="0"/>
        <v>0</v>
      </c>
      <c r="B7" s="746">
        <v>1</v>
      </c>
      <c r="C7" s="725" t="s">
        <v>7</v>
      </c>
      <c r="D7" s="11" t="s">
        <v>8</v>
      </c>
      <c r="E7" s="12" t="s">
        <v>87</v>
      </c>
      <c r="F7" s="13"/>
    </row>
    <row r="8" spans="1:6" ht="31.2" x14ac:dyDescent="0.3">
      <c r="A8" s="75">
        <f t="shared" si="0"/>
        <v>0</v>
      </c>
      <c r="B8" s="747"/>
      <c r="C8" s="699"/>
      <c r="D8" s="14" t="s">
        <v>10</v>
      </c>
      <c r="E8" s="15" t="s">
        <v>11</v>
      </c>
      <c r="F8" s="16"/>
    </row>
    <row r="9" spans="1:6" ht="63" thickBot="1" x14ac:dyDescent="0.35">
      <c r="A9" s="75">
        <f t="shared" ref="A9:A38" si="1">COUNTA(F9)</f>
        <v>0</v>
      </c>
      <c r="B9" s="748"/>
      <c r="C9" s="700"/>
      <c r="D9" s="17" t="s">
        <v>12</v>
      </c>
      <c r="E9" s="18" t="s">
        <v>13</v>
      </c>
      <c r="F9" s="19"/>
    </row>
    <row r="10" spans="1:6" ht="16.2" thickTop="1" x14ac:dyDescent="0.3">
      <c r="A10" s="75">
        <f t="shared" si="1"/>
        <v>0</v>
      </c>
      <c r="B10" s="755">
        <v>2</v>
      </c>
      <c r="C10" s="698" t="s">
        <v>14</v>
      </c>
      <c r="D10" s="20" t="s">
        <v>15</v>
      </c>
      <c r="E10" s="21" t="s">
        <v>85</v>
      </c>
      <c r="F10" s="22"/>
    </row>
    <row r="11" spans="1:6" ht="15.6" x14ac:dyDescent="0.3">
      <c r="A11" s="75">
        <f t="shared" si="1"/>
        <v>0</v>
      </c>
      <c r="B11" s="747"/>
      <c r="C11" s="699"/>
      <c r="D11" s="14" t="s">
        <v>17</v>
      </c>
      <c r="E11" s="15" t="s">
        <v>142</v>
      </c>
      <c r="F11" s="16"/>
    </row>
    <row r="12" spans="1:6" ht="16.2" thickBot="1" x14ac:dyDescent="0.35">
      <c r="A12" s="75">
        <f t="shared" si="1"/>
        <v>0</v>
      </c>
      <c r="B12" s="748"/>
      <c r="C12" s="700"/>
      <c r="D12" s="23" t="s">
        <v>19</v>
      </c>
      <c r="E12" s="643" t="s">
        <v>669</v>
      </c>
      <c r="F12" s="25"/>
    </row>
    <row r="13" spans="1:6" ht="47.4" thickTop="1" x14ac:dyDescent="0.3">
      <c r="A13" s="75">
        <f t="shared" si="1"/>
        <v>0</v>
      </c>
      <c r="B13" s="755">
        <v>3</v>
      </c>
      <c r="C13" s="698" t="s">
        <v>21</v>
      </c>
      <c r="D13" s="26" t="s">
        <v>22</v>
      </c>
      <c r="E13" s="27" t="s">
        <v>112</v>
      </c>
      <c r="F13" s="28"/>
    </row>
    <row r="14" spans="1:6" ht="31.8" thickBot="1" x14ac:dyDescent="0.35">
      <c r="A14" s="75">
        <f t="shared" si="1"/>
        <v>0</v>
      </c>
      <c r="B14" s="748"/>
      <c r="C14" s="700"/>
      <c r="D14" s="29" t="s">
        <v>23</v>
      </c>
      <c r="E14" s="30" t="s">
        <v>144</v>
      </c>
      <c r="F14" s="31"/>
    </row>
    <row r="15" spans="1:6" ht="16.2" customHeight="1" thickTop="1" thickBot="1" x14ac:dyDescent="0.35">
      <c r="A15" s="75">
        <f t="shared" si="1"/>
        <v>0</v>
      </c>
      <c r="B15" s="37">
        <v>4</v>
      </c>
      <c r="C15" s="38" t="s">
        <v>25</v>
      </c>
      <c r="D15" s="32" t="s">
        <v>28</v>
      </c>
      <c r="E15" s="33" t="s">
        <v>146</v>
      </c>
      <c r="F15" s="609"/>
    </row>
    <row r="16" spans="1:6" ht="16.2" thickTop="1" x14ac:dyDescent="0.3">
      <c r="A16" s="75">
        <f t="shared" si="1"/>
        <v>0</v>
      </c>
      <c r="B16" s="755">
        <v>5</v>
      </c>
      <c r="C16" s="698" t="s">
        <v>30</v>
      </c>
      <c r="D16" s="32" t="s">
        <v>31</v>
      </c>
      <c r="E16" s="33" t="s">
        <v>32</v>
      </c>
      <c r="F16" s="34"/>
    </row>
    <row r="17" spans="1:6" ht="15.6" x14ac:dyDescent="0.3">
      <c r="A17" s="75">
        <f t="shared" si="1"/>
        <v>0</v>
      </c>
      <c r="B17" s="747"/>
      <c r="C17" s="699"/>
      <c r="D17" s="29" t="s">
        <v>33</v>
      </c>
      <c r="E17" s="35" t="s">
        <v>34</v>
      </c>
      <c r="F17" s="36"/>
    </row>
    <row r="18" spans="1:6" ht="16.2" thickBot="1" x14ac:dyDescent="0.35">
      <c r="A18" s="75">
        <f t="shared" si="1"/>
        <v>0</v>
      </c>
      <c r="B18" s="748"/>
      <c r="C18" s="700"/>
      <c r="D18" s="29" t="s">
        <v>35</v>
      </c>
      <c r="E18" s="30" t="s">
        <v>36</v>
      </c>
      <c r="F18" s="31"/>
    </row>
    <row r="19" spans="1:6" ht="16.2" thickTop="1" x14ac:dyDescent="0.3">
      <c r="A19" s="75">
        <f t="shared" si="1"/>
        <v>0</v>
      </c>
      <c r="B19" s="755">
        <v>6</v>
      </c>
      <c r="C19" s="698" t="s">
        <v>38</v>
      </c>
      <c r="D19" s="32" t="s">
        <v>39</v>
      </c>
      <c r="E19" s="33" t="s">
        <v>137</v>
      </c>
      <c r="F19" s="34"/>
    </row>
    <row r="20" spans="1:6" ht="16.2" thickBot="1" x14ac:dyDescent="0.35">
      <c r="A20" s="75">
        <f t="shared" si="1"/>
        <v>0</v>
      </c>
      <c r="B20" s="748"/>
      <c r="C20" s="700"/>
      <c r="D20" s="51" t="s">
        <v>138</v>
      </c>
      <c r="E20" s="151" t="s">
        <v>147</v>
      </c>
      <c r="F20" s="31"/>
    </row>
    <row r="21" spans="1:6" ht="32.4" thickTop="1" thickBot="1" x14ac:dyDescent="0.35">
      <c r="A21" s="75">
        <f t="shared" si="1"/>
        <v>0</v>
      </c>
      <c r="B21" s="152">
        <v>7</v>
      </c>
      <c r="C21" s="153" t="s">
        <v>41</v>
      </c>
      <c r="D21" s="154" t="s">
        <v>42</v>
      </c>
      <c r="E21" s="33" t="s">
        <v>650</v>
      </c>
      <c r="F21" s="34"/>
    </row>
    <row r="22" spans="1:6" ht="15.6" x14ac:dyDescent="0.3">
      <c r="A22" s="75">
        <f t="shared" si="1"/>
        <v>0</v>
      </c>
      <c r="B22" s="766">
        <v>8</v>
      </c>
      <c r="C22" s="765" t="s">
        <v>44</v>
      </c>
      <c r="D22" s="110" t="s">
        <v>45</v>
      </c>
      <c r="E22" s="490" t="s">
        <v>46</v>
      </c>
      <c r="F22" s="62"/>
    </row>
    <row r="23" spans="1:6" ht="43.8" thickBot="1" x14ac:dyDescent="0.35">
      <c r="A23" s="75">
        <f t="shared" si="1"/>
        <v>0</v>
      </c>
      <c r="B23" s="745"/>
      <c r="C23" s="743"/>
      <c r="D23" s="541" t="s">
        <v>624</v>
      </c>
      <c r="E23" s="490" t="s">
        <v>625</v>
      </c>
      <c r="F23" s="599"/>
    </row>
    <row r="24" spans="1:6" ht="110.4" thickTop="1" thickBot="1" x14ac:dyDescent="0.35">
      <c r="A24" s="75">
        <f t="shared" si="1"/>
        <v>0</v>
      </c>
      <c r="B24" s="144">
        <v>9</v>
      </c>
      <c r="C24" s="119" t="s">
        <v>119</v>
      </c>
      <c r="D24" s="120" t="s">
        <v>120</v>
      </c>
      <c r="E24" s="24" t="s">
        <v>649</v>
      </c>
      <c r="F24" s="25"/>
    </row>
    <row r="25" spans="1:6" ht="16.2" thickTop="1" x14ac:dyDescent="0.3">
      <c r="A25" s="75">
        <f t="shared" si="1"/>
        <v>0</v>
      </c>
      <c r="B25" s="750">
        <v>10</v>
      </c>
      <c r="C25" s="738" t="s">
        <v>80</v>
      </c>
      <c r="D25" s="46" t="s">
        <v>50</v>
      </c>
      <c r="E25" s="47" t="s">
        <v>51</v>
      </c>
      <c r="F25" s="48"/>
    </row>
    <row r="26" spans="1:6" ht="15.6" x14ac:dyDescent="0.3">
      <c r="A26" s="75">
        <f t="shared" si="1"/>
        <v>0</v>
      </c>
      <c r="B26" s="750"/>
      <c r="C26" s="738"/>
      <c r="D26" s="41" t="s">
        <v>52</v>
      </c>
      <c r="E26" s="49" t="s">
        <v>53</v>
      </c>
      <c r="F26" s="50"/>
    </row>
    <row r="27" spans="1:6" x14ac:dyDescent="0.3">
      <c r="A27" s="75">
        <f t="shared" si="1"/>
        <v>0</v>
      </c>
      <c r="B27" s="750"/>
      <c r="C27" s="738"/>
      <c r="D27" s="740" t="s">
        <v>54</v>
      </c>
      <c r="E27" s="49" t="s">
        <v>55</v>
      </c>
      <c r="F27" s="50"/>
    </row>
    <row r="28" spans="1:6" x14ac:dyDescent="0.3">
      <c r="A28" s="75">
        <f t="shared" si="1"/>
        <v>0</v>
      </c>
      <c r="B28" s="750"/>
      <c r="C28" s="738"/>
      <c r="D28" s="702"/>
      <c r="E28" s="49" t="s">
        <v>56</v>
      </c>
      <c r="F28" s="50"/>
    </row>
    <row r="29" spans="1:6" x14ac:dyDescent="0.3">
      <c r="A29" s="75">
        <f t="shared" si="1"/>
        <v>0</v>
      </c>
      <c r="B29" s="750"/>
      <c r="C29" s="738"/>
      <c r="D29" s="741"/>
      <c r="E29" s="49" t="s">
        <v>148</v>
      </c>
      <c r="F29" s="50"/>
    </row>
    <row r="30" spans="1:6" ht="15.6" x14ac:dyDescent="0.3">
      <c r="A30" s="75">
        <f t="shared" si="1"/>
        <v>0</v>
      </c>
      <c r="B30" s="750"/>
      <c r="C30" s="738"/>
      <c r="D30" s="41" t="s">
        <v>58</v>
      </c>
      <c r="E30" s="49" t="s">
        <v>51</v>
      </c>
      <c r="F30" s="50"/>
    </row>
    <row r="31" spans="1:6" ht="15.6" x14ac:dyDescent="0.3">
      <c r="A31" s="75">
        <f t="shared" si="1"/>
        <v>0</v>
      </c>
      <c r="B31" s="750"/>
      <c r="C31" s="738"/>
      <c r="D31" s="41" t="s">
        <v>59</v>
      </c>
      <c r="E31" s="49" t="s">
        <v>60</v>
      </c>
      <c r="F31" s="50"/>
    </row>
    <row r="32" spans="1:6" x14ac:dyDescent="0.3">
      <c r="A32" s="75">
        <f t="shared" si="1"/>
        <v>0</v>
      </c>
      <c r="B32" s="750"/>
      <c r="C32" s="738"/>
      <c r="D32" s="740" t="s">
        <v>61</v>
      </c>
      <c r="E32" s="49" t="s">
        <v>62</v>
      </c>
      <c r="F32" s="50"/>
    </row>
    <row r="33" spans="1:6" x14ac:dyDescent="0.3">
      <c r="A33" s="75">
        <f t="shared" si="1"/>
        <v>0</v>
      </c>
      <c r="B33" s="750"/>
      <c r="C33" s="738"/>
      <c r="D33" s="741"/>
      <c r="E33" s="49" t="s">
        <v>63</v>
      </c>
      <c r="F33" s="50"/>
    </row>
    <row r="34" spans="1:6" ht="15.6" x14ac:dyDescent="0.3">
      <c r="A34" s="75">
        <f t="shared" si="1"/>
        <v>0</v>
      </c>
      <c r="B34" s="750"/>
      <c r="C34" s="738"/>
      <c r="D34" s="41" t="s">
        <v>64</v>
      </c>
      <c r="E34" s="49" t="s">
        <v>51</v>
      </c>
      <c r="F34" s="50"/>
    </row>
    <row r="35" spans="1:6" ht="15.6" x14ac:dyDescent="0.3">
      <c r="A35" s="75">
        <f t="shared" si="1"/>
        <v>0</v>
      </c>
      <c r="B35" s="750"/>
      <c r="C35" s="738"/>
      <c r="D35" s="41" t="s">
        <v>65</v>
      </c>
      <c r="E35" s="49" t="s">
        <v>66</v>
      </c>
      <c r="F35" s="50"/>
    </row>
    <row r="36" spans="1:6" ht="15.6" x14ac:dyDescent="0.3">
      <c r="A36" s="75">
        <f t="shared" si="1"/>
        <v>0</v>
      </c>
      <c r="B36" s="750"/>
      <c r="C36" s="738"/>
      <c r="D36" s="41" t="s">
        <v>67</v>
      </c>
      <c r="E36" s="49" t="s">
        <v>66</v>
      </c>
      <c r="F36" s="50"/>
    </row>
    <row r="37" spans="1:6" ht="16.2" thickBot="1" x14ac:dyDescent="0.35">
      <c r="A37" s="75">
        <f t="shared" si="1"/>
        <v>0</v>
      </c>
      <c r="B37" s="764"/>
      <c r="C37" s="739"/>
      <c r="D37" s="51" t="s">
        <v>68</v>
      </c>
      <c r="E37" s="149" t="s">
        <v>51</v>
      </c>
      <c r="F37" s="53"/>
    </row>
    <row r="38" spans="1:6" ht="15" thickTop="1" x14ac:dyDescent="0.3">
      <c r="A38" s="767">
        <f t="shared" si="1"/>
        <v>0</v>
      </c>
      <c r="B38" s="695">
        <v>11</v>
      </c>
      <c r="C38" s="698" t="s">
        <v>41</v>
      </c>
      <c r="D38" s="701" t="s">
        <v>73</v>
      </c>
      <c r="E38" s="771" t="s">
        <v>639</v>
      </c>
      <c r="F38" s="768"/>
    </row>
    <row r="39" spans="1:6" x14ac:dyDescent="0.3">
      <c r="A39" s="767"/>
      <c r="B39" s="696"/>
      <c r="C39" s="699"/>
      <c r="D39" s="702"/>
      <c r="E39" s="772"/>
      <c r="F39" s="769"/>
    </row>
    <row r="40" spans="1:6" x14ac:dyDescent="0.3">
      <c r="A40" s="767"/>
      <c r="B40" s="696"/>
      <c r="C40" s="699"/>
      <c r="D40" s="702"/>
      <c r="E40" s="772"/>
      <c r="F40" s="769"/>
    </row>
    <row r="41" spans="1:6" ht="15" thickBot="1" x14ac:dyDescent="0.35">
      <c r="A41" s="767"/>
      <c r="B41" s="697"/>
      <c r="C41" s="700"/>
      <c r="D41" s="703"/>
      <c r="E41" s="773"/>
      <c r="F41" s="770"/>
    </row>
    <row r="42" spans="1:6" ht="15" thickTop="1" x14ac:dyDescent="0.3">
      <c r="A42" s="75">
        <f>SUM(A5:A41)</f>
        <v>1</v>
      </c>
    </row>
  </sheetData>
  <mergeCells count="24">
    <mergeCell ref="A38:A41"/>
    <mergeCell ref="F38:F41"/>
    <mergeCell ref="D27:D29"/>
    <mergeCell ref="D32:D33"/>
    <mergeCell ref="B38:B41"/>
    <mergeCell ref="C38:C41"/>
    <mergeCell ref="D38:D41"/>
    <mergeCell ref="E38:E41"/>
    <mergeCell ref="B16:B18"/>
    <mergeCell ref="C16:C18"/>
    <mergeCell ref="B19:B20"/>
    <mergeCell ref="C19:C20"/>
    <mergeCell ref="B25:B37"/>
    <mergeCell ref="C25:C37"/>
    <mergeCell ref="C22:C23"/>
    <mergeCell ref="B22:B23"/>
    <mergeCell ref="B13:B14"/>
    <mergeCell ref="C13:C14"/>
    <mergeCell ref="B4:E4"/>
    <mergeCell ref="B5:E5"/>
    <mergeCell ref="B7:B9"/>
    <mergeCell ref="C7:C9"/>
    <mergeCell ref="B10:B12"/>
    <mergeCell ref="C10:C12"/>
  </mergeCells>
  <conditionalFormatting sqref="C2">
    <cfRule type="expression" dxfId="84" priority="3">
      <formula>C2="Yet To Be Completed"</formula>
    </cfRule>
  </conditionalFormatting>
  <conditionalFormatting sqref="F5 F7:F38">
    <cfRule type="expression" dxfId="83" priority="4">
      <formula>F5&lt;&gt;""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8B99-2B91-4BF1-8B88-61CDBF5E0353}">
  <dimension ref="A1:F36"/>
  <sheetViews>
    <sheetView topLeftCell="A8" workbookViewId="0">
      <selection activeCell="E20" sqref="E20"/>
    </sheetView>
  </sheetViews>
  <sheetFormatPr defaultRowHeight="14.4" x14ac:dyDescent="0.3"/>
  <cols>
    <col min="1" max="1" width="5.5546875" style="1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30.88671875" style="2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IF(Instructions!F50="Yet To Be Completed","Yet To Be Completed","Completed")</f>
        <v>Yet To Be Completed</v>
      </c>
    </row>
    <row r="4" spans="1:6" ht="21.6" thickBot="1" x14ac:dyDescent="0.45">
      <c r="B4" s="714" t="s">
        <v>623</v>
      </c>
      <c r="C4" s="715"/>
      <c r="D4" s="715"/>
      <c r="E4" s="715"/>
      <c r="F4" s="715"/>
    </row>
    <row r="5" spans="1:6" ht="16.2" thickBot="1" x14ac:dyDescent="0.35">
      <c r="A5" s="1">
        <f>COUNTA(F5)</f>
        <v>0</v>
      </c>
      <c r="B5" s="759" t="s">
        <v>1</v>
      </c>
      <c r="C5" s="760"/>
      <c r="D5" s="760"/>
      <c r="E5" s="761"/>
      <c r="F5" s="5"/>
    </row>
    <row r="6" spans="1:6" ht="18.600000000000001" thickBot="1" x14ac:dyDescent="0.35">
      <c r="A6" s="1">
        <f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1">
        <f t="shared" ref="A7:A33" si="0">COUNTA(F7)</f>
        <v>0</v>
      </c>
      <c r="B7" s="746">
        <v>1</v>
      </c>
      <c r="C7" s="725" t="s">
        <v>7</v>
      </c>
      <c r="D7" s="11" t="s">
        <v>8</v>
      </c>
      <c r="E7" s="12" t="s">
        <v>87</v>
      </c>
      <c r="F7" s="13"/>
    </row>
    <row r="8" spans="1:6" ht="31.2" x14ac:dyDescent="0.3">
      <c r="A8" s="1">
        <f t="shared" si="0"/>
        <v>0</v>
      </c>
      <c r="B8" s="747"/>
      <c r="C8" s="699"/>
      <c r="D8" s="14" t="s">
        <v>10</v>
      </c>
      <c r="E8" s="15" t="s">
        <v>11</v>
      </c>
      <c r="F8" s="16"/>
    </row>
    <row r="9" spans="1:6" ht="63" thickBot="1" x14ac:dyDescent="0.35">
      <c r="A9" s="1">
        <f t="shared" si="0"/>
        <v>0</v>
      </c>
      <c r="B9" s="748"/>
      <c r="C9" s="700"/>
      <c r="D9" s="17" t="s">
        <v>12</v>
      </c>
      <c r="E9" s="18" t="s">
        <v>13</v>
      </c>
      <c r="F9" s="19"/>
    </row>
    <row r="10" spans="1:6" ht="16.2" thickTop="1" x14ac:dyDescent="0.3">
      <c r="A10" s="1">
        <f t="shared" si="0"/>
        <v>0</v>
      </c>
      <c r="B10" s="749">
        <v>2</v>
      </c>
      <c r="C10" s="698" t="s">
        <v>14</v>
      </c>
      <c r="D10" s="20" t="s">
        <v>15</v>
      </c>
      <c r="E10" s="21" t="s">
        <v>131</v>
      </c>
      <c r="F10" s="22"/>
    </row>
    <row r="11" spans="1:6" ht="15.6" x14ac:dyDescent="0.3">
      <c r="A11" s="1">
        <f t="shared" si="0"/>
        <v>0</v>
      </c>
      <c r="B11" s="750"/>
      <c r="C11" s="699"/>
      <c r="D11" s="14" t="s">
        <v>17</v>
      </c>
      <c r="E11" s="15" t="s">
        <v>651</v>
      </c>
      <c r="F11" s="16"/>
    </row>
    <row r="12" spans="1:6" ht="16.2" thickBot="1" x14ac:dyDescent="0.35">
      <c r="A12" s="1">
        <f t="shared" si="0"/>
        <v>0</v>
      </c>
      <c r="B12" s="751"/>
      <c r="C12" s="700"/>
      <c r="D12" s="23" t="s">
        <v>19</v>
      </c>
      <c r="E12" s="24" t="s">
        <v>94</v>
      </c>
      <c r="F12" s="25"/>
    </row>
    <row r="13" spans="1:6" ht="31.8" thickTop="1" x14ac:dyDescent="0.3">
      <c r="A13" s="1">
        <f t="shared" si="0"/>
        <v>0</v>
      </c>
      <c r="B13" s="755">
        <v>3</v>
      </c>
      <c r="C13" s="698" t="s">
        <v>21</v>
      </c>
      <c r="D13" s="26" t="s">
        <v>22</v>
      </c>
      <c r="E13" s="27" t="s">
        <v>643</v>
      </c>
      <c r="F13" s="28"/>
    </row>
    <row r="14" spans="1:6" ht="31.8" thickBot="1" x14ac:dyDescent="0.35">
      <c r="A14" s="1">
        <f t="shared" si="0"/>
        <v>0</v>
      </c>
      <c r="B14" s="748"/>
      <c r="C14" s="700"/>
      <c r="D14" s="29" t="s">
        <v>23</v>
      </c>
      <c r="E14" s="30" t="s">
        <v>24</v>
      </c>
      <c r="F14" s="31"/>
    </row>
    <row r="15" spans="1:6" ht="25.8" customHeight="1" thickTop="1" thickBot="1" x14ac:dyDescent="0.35">
      <c r="A15" s="1">
        <f t="shared" si="0"/>
        <v>0</v>
      </c>
      <c r="B15" s="64">
        <v>4</v>
      </c>
      <c r="C15" s="38" t="s">
        <v>25</v>
      </c>
      <c r="D15" s="32" t="s">
        <v>28</v>
      </c>
      <c r="E15" s="33" t="s">
        <v>659</v>
      </c>
      <c r="F15" s="609"/>
    </row>
    <row r="16" spans="1:6" ht="28.2" customHeight="1" thickTop="1" x14ac:dyDescent="0.3">
      <c r="A16" s="1">
        <f t="shared" si="0"/>
        <v>0</v>
      </c>
      <c r="B16" s="755">
        <v>5</v>
      </c>
      <c r="C16" s="698" t="s">
        <v>30</v>
      </c>
      <c r="D16" s="32" t="s">
        <v>31</v>
      </c>
      <c r="E16" s="33" t="s">
        <v>32</v>
      </c>
      <c r="F16" s="34"/>
    </row>
    <row r="17" spans="1:6" ht="15.6" x14ac:dyDescent="0.3">
      <c r="A17" s="1">
        <f t="shared" si="0"/>
        <v>0</v>
      </c>
      <c r="B17" s="747"/>
      <c r="C17" s="699"/>
      <c r="D17" s="29" t="s">
        <v>33</v>
      </c>
      <c r="E17" s="35" t="s">
        <v>34</v>
      </c>
      <c r="F17" s="36"/>
    </row>
    <row r="18" spans="1:6" ht="15.6" x14ac:dyDescent="0.3">
      <c r="A18" s="1">
        <f t="shared" si="0"/>
        <v>0</v>
      </c>
      <c r="B18" s="747"/>
      <c r="C18" s="699"/>
      <c r="D18" s="74" t="s">
        <v>35</v>
      </c>
      <c r="E18" s="73" t="s">
        <v>36</v>
      </c>
      <c r="F18" s="62"/>
    </row>
    <row r="19" spans="1:6" ht="16.2" thickBot="1" x14ac:dyDescent="0.35">
      <c r="A19" s="1">
        <f t="shared" si="0"/>
        <v>0</v>
      </c>
      <c r="B19" s="748"/>
      <c r="C19" s="700"/>
      <c r="D19" s="74" t="s">
        <v>37</v>
      </c>
      <c r="E19" s="73" t="s">
        <v>36</v>
      </c>
      <c r="F19" s="62"/>
    </row>
    <row r="20" spans="1:6" ht="16.8" thickTop="1" thickBot="1" x14ac:dyDescent="0.35">
      <c r="A20" s="1">
        <f t="shared" si="0"/>
        <v>0</v>
      </c>
      <c r="B20" s="37">
        <v>6</v>
      </c>
      <c r="C20" s="38" t="s">
        <v>38</v>
      </c>
      <c r="D20" s="32" t="s">
        <v>39</v>
      </c>
      <c r="E20" s="641" t="s">
        <v>660</v>
      </c>
      <c r="F20" s="28"/>
    </row>
    <row r="21" spans="1:6" ht="16.2" customHeight="1" thickTop="1" x14ac:dyDescent="0.3">
      <c r="A21" s="1">
        <f t="shared" si="0"/>
        <v>0</v>
      </c>
      <c r="B21" s="695">
        <v>7</v>
      </c>
      <c r="C21" s="698" t="s">
        <v>41</v>
      </c>
      <c r="D21" s="32" t="s">
        <v>42</v>
      </c>
      <c r="E21" s="33" t="s">
        <v>650</v>
      </c>
      <c r="F21" s="416"/>
    </row>
    <row r="22" spans="1:6" ht="16.2" customHeight="1" thickBot="1" x14ac:dyDescent="0.35">
      <c r="A22" s="1">
        <f t="shared" si="0"/>
        <v>0</v>
      </c>
      <c r="B22" s="696"/>
      <c r="C22" s="699"/>
      <c r="D22" s="74" t="s">
        <v>73</v>
      </c>
      <c r="E22" s="600" t="s">
        <v>639</v>
      </c>
      <c r="F22" s="601"/>
    </row>
    <row r="23" spans="1:6" ht="31.8" thickTop="1" x14ac:dyDescent="0.3">
      <c r="A23" s="1">
        <f>COUNTA(F23)</f>
        <v>0</v>
      </c>
      <c r="B23" s="775">
        <v>8</v>
      </c>
      <c r="C23" s="774" t="s">
        <v>44</v>
      </c>
      <c r="D23" s="74" t="s">
        <v>45</v>
      </c>
      <c r="E23" s="39" t="s">
        <v>46</v>
      </c>
      <c r="F23" s="40"/>
    </row>
    <row r="24" spans="1:6" ht="43.2" x14ac:dyDescent="0.3">
      <c r="A24" s="1">
        <f>COUNTA(F24)</f>
        <v>0</v>
      </c>
      <c r="B24" s="775"/>
      <c r="C24" s="774"/>
      <c r="D24" s="74" t="s">
        <v>624</v>
      </c>
      <c r="E24" s="490" t="s">
        <v>625</v>
      </c>
      <c r="F24" s="542"/>
    </row>
    <row r="25" spans="1:6" ht="15.6" x14ac:dyDescent="0.3">
      <c r="A25" s="1">
        <f>COUNTA(F25)</f>
        <v>0</v>
      </c>
      <c r="B25" s="776">
        <v>9</v>
      </c>
      <c r="C25" s="738" t="s">
        <v>49</v>
      </c>
      <c r="D25" s="46" t="s">
        <v>50</v>
      </c>
      <c r="E25" s="47" t="s">
        <v>51</v>
      </c>
      <c r="F25" s="48"/>
    </row>
    <row r="26" spans="1:6" ht="15.6" x14ac:dyDescent="0.3">
      <c r="A26" s="1">
        <f t="shared" si="0"/>
        <v>0</v>
      </c>
      <c r="B26" s="776"/>
      <c r="C26" s="738"/>
      <c r="D26" s="41" t="s">
        <v>52</v>
      </c>
      <c r="E26" s="49" t="s">
        <v>53</v>
      </c>
      <c r="F26" s="50"/>
    </row>
    <row r="27" spans="1:6" x14ac:dyDescent="0.3">
      <c r="A27" s="1">
        <f>COUNTA(F27)</f>
        <v>0</v>
      </c>
      <c r="B27" s="776"/>
      <c r="C27" s="738"/>
      <c r="D27" s="740" t="s">
        <v>54</v>
      </c>
      <c r="E27" s="49" t="s">
        <v>55</v>
      </c>
      <c r="F27" s="50"/>
    </row>
    <row r="28" spans="1:6" x14ac:dyDescent="0.3">
      <c r="A28" s="1">
        <f t="shared" si="0"/>
        <v>0</v>
      </c>
      <c r="B28" s="776"/>
      <c r="C28" s="738"/>
      <c r="D28" s="702"/>
      <c r="E28" s="49" t="s">
        <v>56</v>
      </c>
      <c r="F28" s="50"/>
    </row>
    <row r="29" spans="1:6" x14ac:dyDescent="0.3">
      <c r="A29" s="1">
        <f t="shared" si="0"/>
        <v>0</v>
      </c>
      <c r="B29" s="776"/>
      <c r="C29" s="738"/>
      <c r="D29" s="741"/>
      <c r="E29" s="49" t="s">
        <v>57</v>
      </c>
      <c r="F29" s="50"/>
    </row>
    <row r="30" spans="1:6" ht="15.6" x14ac:dyDescent="0.3">
      <c r="A30" s="1">
        <f t="shared" si="0"/>
        <v>0</v>
      </c>
      <c r="B30" s="776"/>
      <c r="C30" s="738"/>
      <c r="D30" s="41" t="s">
        <v>58</v>
      </c>
      <c r="E30" s="49" t="s">
        <v>51</v>
      </c>
      <c r="F30" s="50"/>
    </row>
    <row r="31" spans="1:6" ht="15.6" x14ac:dyDescent="0.3">
      <c r="A31" s="1">
        <f t="shared" si="0"/>
        <v>0</v>
      </c>
      <c r="B31" s="776"/>
      <c r="C31" s="738"/>
      <c r="D31" s="41" t="s">
        <v>59</v>
      </c>
      <c r="E31" s="49" t="s">
        <v>60</v>
      </c>
      <c r="F31" s="50"/>
    </row>
    <row r="32" spans="1:6" ht="15.6" x14ac:dyDescent="0.3">
      <c r="A32" s="1">
        <f t="shared" si="0"/>
        <v>0</v>
      </c>
      <c r="B32" s="776"/>
      <c r="C32" s="738"/>
      <c r="D32" s="29" t="s">
        <v>61</v>
      </c>
      <c r="E32" s="393" t="s">
        <v>62</v>
      </c>
      <c r="F32" s="610"/>
    </row>
    <row r="33" spans="1:6" ht="15.6" x14ac:dyDescent="0.3">
      <c r="A33" s="1">
        <f t="shared" si="0"/>
        <v>0</v>
      </c>
      <c r="B33" s="776"/>
      <c r="C33" s="738"/>
      <c r="D33" s="41" t="s">
        <v>65</v>
      </c>
      <c r="E33" s="49" t="s">
        <v>66</v>
      </c>
      <c r="F33" s="50"/>
    </row>
    <row r="34" spans="1:6" ht="15.6" x14ac:dyDescent="0.3">
      <c r="A34" s="1">
        <f>COUNTA(F34)</f>
        <v>0</v>
      </c>
      <c r="B34" s="776"/>
      <c r="C34" s="738"/>
      <c r="D34" s="41" t="s">
        <v>67</v>
      </c>
      <c r="E34" s="49" t="s">
        <v>66</v>
      </c>
      <c r="F34" s="50"/>
    </row>
    <row r="35" spans="1:6" ht="16.2" thickBot="1" x14ac:dyDescent="0.35">
      <c r="A35" s="1">
        <f>COUNTA(F35)</f>
        <v>0</v>
      </c>
      <c r="B35" s="776"/>
      <c r="C35" s="739"/>
      <c r="D35" s="51" t="s">
        <v>68</v>
      </c>
      <c r="E35" s="52" t="s">
        <v>51</v>
      </c>
      <c r="F35" s="53"/>
    </row>
    <row r="36" spans="1:6" x14ac:dyDescent="0.3">
      <c r="A36" s="1">
        <f>SUM(A5:A35)</f>
        <v>1</v>
      </c>
      <c r="F36"/>
    </row>
  </sheetData>
  <mergeCells count="17">
    <mergeCell ref="C23:C24"/>
    <mergeCell ref="B23:B24"/>
    <mergeCell ref="B25:B35"/>
    <mergeCell ref="C25:C35"/>
    <mergeCell ref="D27:D29"/>
    <mergeCell ref="B13:B14"/>
    <mergeCell ref="C13:C14"/>
    <mergeCell ref="B16:B19"/>
    <mergeCell ref="C16:C19"/>
    <mergeCell ref="B21:B22"/>
    <mergeCell ref="C21:C22"/>
    <mergeCell ref="B4:F4"/>
    <mergeCell ref="B5:E5"/>
    <mergeCell ref="B7:B9"/>
    <mergeCell ref="C7:C9"/>
    <mergeCell ref="B10:B12"/>
    <mergeCell ref="C10:C12"/>
  </mergeCells>
  <conditionalFormatting sqref="C2">
    <cfRule type="expression" dxfId="82" priority="3">
      <formula>C2="Yet To Be Completed"</formula>
    </cfRule>
  </conditionalFormatting>
  <conditionalFormatting sqref="F5">
    <cfRule type="expression" dxfId="81" priority="4">
      <formula>F5&lt;&gt;""</formula>
    </cfRule>
  </conditionalFormatting>
  <conditionalFormatting sqref="F7:F35">
    <cfRule type="expression" dxfId="80" priority="1">
      <formula>F7&lt;&gt;""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14D5-46D6-47B3-A3AF-8474721B40CC}">
  <dimension ref="A1:F36"/>
  <sheetViews>
    <sheetView workbookViewId="0"/>
  </sheetViews>
  <sheetFormatPr defaultRowHeight="14.4" x14ac:dyDescent="0.3"/>
  <cols>
    <col min="1" max="1" width="5.5546875" style="65" customWidth="1"/>
    <col min="2" max="2" width="21.5546875" customWidth="1"/>
    <col min="3" max="3" width="21.6640625" customWidth="1"/>
    <col min="4" max="4" width="37.5546875" customWidth="1"/>
    <col min="5" max="5" width="35.88671875" customWidth="1"/>
    <col min="6" max="6" width="28.88671875" customWidth="1"/>
  </cols>
  <sheetData>
    <row r="1" spans="1:6" ht="15" thickBot="1" x14ac:dyDescent="0.35"/>
    <row r="2" spans="1:6" ht="15" thickBot="1" x14ac:dyDescent="0.35">
      <c r="B2" s="3" t="s">
        <v>0</v>
      </c>
      <c r="C2" s="4" t="str">
        <f>IF(Instructions!F51="Yet To Be Completed","Yet To Be Completed","Completed")</f>
        <v>Yet To Be Completed</v>
      </c>
    </row>
    <row r="4" spans="1:6" ht="21.6" thickBot="1" x14ac:dyDescent="0.45">
      <c r="B4" s="714" t="s">
        <v>74</v>
      </c>
      <c r="C4" s="715"/>
      <c r="D4" s="715"/>
      <c r="E4" s="715"/>
      <c r="F4" s="715"/>
    </row>
    <row r="5" spans="1:6" ht="16.2" thickBot="1" x14ac:dyDescent="0.35">
      <c r="A5" s="65">
        <f>COUNTA(F5)</f>
        <v>0</v>
      </c>
      <c r="B5" s="759" t="s">
        <v>1</v>
      </c>
      <c r="C5" s="760"/>
      <c r="D5" s="760"/>
      <c r="E5" s="761"/>
      <c r="F5" s="5"/>
    </row>
    <row r="6" spans="1:6" ht="18.600000000000001" thickBot="1" x14ac:dyDescent="0.35">
      <c r="A6" s="65">
        <f t="shared" ref="A6:A35" si="0">COUNTA(F6)</f>
        <v>1</v>
      </c>
      <c r="B6" s="6" t="s">
        <v>2</v>
      </c>
      <c r="C6" s="7" t="s">
        <v>3</v>
      </c>
      <c r="D6" s="8" t="s">
        <v>4</v>
      </c>
      <c r="E6" s="9" t="s">
        <v>5</v>
      </c>
      <c r="F6" s="10" t="s">
        <v>6</v>
      </c>
    </row>
    <row r="7" spans="1:6" ht="15.6" x14ac:dyDescent="0.3">
      <c r="A7" s="65">
        <f t="shared" si="0"/>
        <v>0</v>
      </c>
      <c r="B7" s="746">
        <v>1</v>
      </c>
      <c r="C7" s="725" t="s">
        <v>7</v>
      </c>
      <c r="D7" s="11" t="s">
        <v>8</v>
      </c>
      <c r="E7" s="68" t="s">
        <v>87</v>
      </c>
      <c r="F7" s="13"/>
    </row>
    <row r="8" spans="1:6" ht="31.2" x14ac:dyDescent="0.3">
      <c r="A8" s="65">
        <f t="shared" si="0"/>
        <v>0</v>
      </c>
      <c r="B8" s="747"/>
      <c r="C8" s="699"/>
      <c r="D8" s="14" t="s">
        <v>10</v>
      </c>
      <c r="E8" s="15" t="s">
        <v>11</v>
      </c>
      <c r="F8" s="16"/>
    </row>
    <row r="9" spans="1:6" ht="63" thickBot="1" x14ac:dyDescent="0.35">
      <c r="A9" s="65">
        <f t="shared" si="0"/>
        <v>0</v>
      </c>
      <c r="B9" s="748"/>
      <c r="C9" s="700"/>
      <c r="D9" s="17" t="s">
        <v>12</v>
      </c>
      <c r="E9" s="18" t="s">
        <v>13</v>
      </c>
      <c r="F9" s="19"/>
    </row>
    <row r="10" spans="1:6" ht="16.2" thickTop="1" x14ac:dyDescent="0.3">
      <c r="A10" s="65">
        <f t="shared" si="0"/>
        <v>0</v>
      </c>
      <c r="B10" s="749">
        <v>2</v>
      </c>
      <c r="C10" s="698" t="s">
        <v>14</v>
      </c>
      <c r="D10" s="20" t="s">
        <v>15</v>
      </c>
      <c r="E10" s="21" t="s">
        <v>85</v>
      </c>
      <c r="F10" s="22"/>
    </row>
    <row r="11" spans="1:6" ht="15.6" x14ac:dyDescent="0.3">
      <c r="A11" s="65">
        <f t="shared" si="0"/>
        <v>0</v>
      </c>
      <c r="B11" s="750"/>
      <c r="C11" s="699"/>
      <c r="D11" s="14" t="s">
        <v>17</v>
      </c>
      <c r="E11" s="15" t="s">
        <v>652</v>
      </c>
      <c r="F11" s="16"/>
    </row>
    <row r="12" spans="1:6" ht="16.2" thickBot="1" x14ac:dyDescent="0.35">
      <c r="A12" s="65">
        <f t="shared" si="0"/>
        <v>0</v>
      </c>
      <c r="B12" s="751"/>
      <c r="C12" s="700"/>
      <c r="D12" s="23" t="s">
        <v>19</v>
      </c>
      <c r="E12" s="71" t="s">
        <v>94</v>
      </c>
      <c r="F12" s="25"/>
    </row>
    <row r="13" spans="1:6" ht="31.8" thickTop="1" x14ac:dyDescent="0.3">
      <c r="A13" s="65">
        <f t="shared" si="0"/>
        <v>0</v>
      </c>
      <c r="B13" s="755">
        <v>3</v>
      </c>
      <c r="C13" s="698" t="s">
        <v>21</v>
      </c>
      <c r="D13" s="26" t="s">
        <v>22</v>
      </c>
      <c r="E13" s="27" t="s">
        <v>643</v>
      </c>
      <c r="F13" s="28"/>
    </row>
    <row r="14" spans="1:6" ht="31.8" thickBot="1" x14ac:dyDescent="0.35">
      <c r="A14" s="65">
        <f t="shared" si="0"/>
        <v>0</v>
      </c>
      <c r="B14" s="748"/>
      <c r="C14" s="700"/>
      <c r="D14" s="29" t="s">
        <v>23</v>
      </c>
      <c r="E14" s="30" t="s">
        <v>77</v>
      </c>
      <c r="F14" s="31"/>
    </row>
    <row r="15" spans="1:6" ht="16.2" customHeight="1" thickTop="1" thickBot="1" x14ac:dyDescent="0.35">
      <c r="A15" s="65">
        <f t="shared" si="0"/>
        <v>0</v>
      </c>
      <c r="B15" s="64">
        <v>4</v>
      </c>
      <c r="C15" s="38" t="s">
        <v>25</v>
      </c>
      <c r="D15" s="32" t="s">
        <v>28</v>
      </c>
      <c r="E15" s="87" t="s">
        <v>136</v>
      </c>
      <c r="F15" s="34"/>
    </row>
    <row r="16" spans="1:6" ht="16.2" thickTop="1" x14ac:dyDescent="0.3">
      <c r="A16" s="65">
        <f t="shared" si="0"/>
        <v>0</v>
      </c>
      <c r="B16" s="755">
        <v>5</v>
      </c>
      <c r="C16" s="38" t="s">
        <v>30</v>
      </c>
      <c r="D16" s="32" t="s">
        <v>31</v>
      </c>
      <c r="E16" s="273" t="s">
        <v>78</v>
      </c>
      <c r="F16" s="62"/>
    </row>
    <row r="17" spans="1:6" ht="15.6" x14ac:dyDescent="0.3">
      <c r="A17" s="65">
        <f t="shared" si="0"/>
        <v>0</v>
      </c>
      <c r="B17" s="747"/>
      <c r="C17" s="63"/>
      <c r="D17" s="29" t="s">
        <v>33</v>
      </c>
      <c r="E17" s="286" t="s">
        <v>34</v>
      </c>
      <c r="F17" s="594"/>
    </row>
    <row r="18" spans="1:6" ht="15.6" x14ac:dyDescent="0.3">
      <c r="A18" s="65">
        <f t="shared" si="0"/>
        <v>0</v>
      </c>
      <c r="B18" s="747"/>
      <c r="C18" s="63"/>
      <c r="D18" s="74" t="s">
        <v>35</v>
      </c>
      <c r="E18" s="602" t="s">
        <v>36</v>
      </c>
      <c r="F18" s="62"/>
    </row>
    <row r="19" spans="1:6" ht="16.2" thickBot="1" x14ac:dyDescent="0.35">
      <c r="A19" s="65">
        <f t="shared" si="0"/>
        <v>0</v>
      </c>
      <c r="B19" s="748"/>
      <c r="C19" s="63"/>
      <c r="D19" s="629" t="s">
        <v>37</v>
      </c>
      <c r="E19" s="627" t="s">
        <v>36</v>
      </c>
      <c r="F19" s="62"/>
    </row>
    <row r="20" spans="1:6" ht="16.8" thickTop="1" thickBot="1" x14ac:dyDescent="0.35">
      <c r="A20" s="65">
        <f t="shared" si="0"/>
        <v>0</v>
      </c>
      <c r="B20" s="37">
        <v>6</v>
      </c>
      <c r="C20" s="38" t="s">
        <v>38</v>
      </c>
      <c r="D20" s="26" t="s">
        <v>39</v>
      </c>
      <c r="E20" s="85" t="s">
        <v>660</v>
      </c>
      <c r="F20" s="61"/>
    </row>
    <row r="21" spans="1:6" ht="16.2" thickTop="1" x14ac:dyDescent="0.3">
      <c r="A21" s="65">
        <f t="shared" si="0"/>
        <v>0</v>
      </c>
      <c r="B21" s="695">
        <v>7</v>
      </c>
      <c r="C21" s="698" t="s">
        <v>41</v>
      </c>
      <c r="D21" s="32" t="s">
        <v>42</v>
      </c>
      <c r="E21" s="628" t="s">
        <v>653</v>
      </c>
      <c r="F21" s="603"/>
    </row>
    <row r="22" spans="1:6" ht="14.4" customHeight="1" thickBot="1" x14ac:dyDescent="0.35">
      <c r="A22" s="65">
        <f t="shared" si="0"/>
        <v>0</v>
      </c>
      <c r="B22" s="697"/>
      <c r="C22" s="699"/>
      <c r="D22" s="29" t="s">
        <v>73</v>
      </c>
      <c r="E22" s="627" t="s">
        <v>642</v>
      </c>
      <c r="F22" s="589"/>
    </row>
    <row r="23" spans="1:6" ht="16.2" thickTop="1" x14ac:dyDescent="0.3">
      <c r="A23" s="65">
        <f t="shared" si="0"/>
        <v>0</v>
      </c>
      <c r="B23" s="778">
        <v>8</v>
      </c>
      <c r="C23" s="742" t="s">
        <v>44</v>
      </c>
      <c r="D23" s="20" t="s">
        <v>45</v>
      </c>
      <c r="E23" s="630" t="s">
        <v>46</v>
      </c>
      <c r="F23" s="605"/>
    </row>
    <row r="24" spans="1:6" ht="43.8" thickBot="1" x14ac:dyDescent="0.35">
      <c r="A24" s="65">
        <f t="shared" si="0"/>
        <v>0</v>
      </c>
      <c r="B24" s="779"/>
      <c r="C24" s="743"/>
      <c r="D24" s="631" t="s">
        <v>624</v>
      </c>
      <c r="E24" s="632" t="s">
        <v>625</v>
      </c>
      <c r="F24" s="604"/>
    </row>
    <row r="25" spans="1:6" ht="16.2" thickTop="1" x14ac:dyDescent="0.3">
      <c r="A25" s="65">
        <f t="shared" si="0"/>
        <v>0</v>
      </c>
      <c r="B25" s="777">
        <v>9</v>
      </c>
      <c r="C25" s="738" t="s">
        <v>80</v>
      </c>
      <c r="D25" s="46" t="s">
        <v>50</v>
      </c>
      <c r="E25" s="47" t="s">
        <v>51</v>
      </c>
      <c r="F25" s="48"/>
    </row>
    <row r="26" spans="1:6" ht="15.6" x14ac:dyDescent="0.3">
      <c r="A26" s="65">
        <f t="shared" si="0"/>
        <v>0</v>
      </c>
      <c r="B26" s="776"/>
      <c r="C26" s="738"/>
      <c r="D26" s="41" t="s">
        <v>52</v>
      </c>
      <c r="E26" s="49" t="s">
        <v>53</v>
      </c>
      <c r="F26" s="50"/>
    </row>
    <row r="27" spans="1:6" x14ac:dyDescent="0.3">
      <c r="A27" s="65">
        <f t="shared" si="0"/>
        <v>0</v>
      </c>
      <c r="B27" s="776"/>
      <c r="C27" s="738"/>
      <c r="D27" s="740" t="s">
        <v>54</v>
      </c>
      <c r="E27" s="49" t="s">
        <v>55</v>
      </c>
      <c r="F27" s="50"/>
    </row>
    <row r="28" spans="1:6" x14ac:dyDescent="0.3">
      <c r="A28" s="65">
        <f t="shared" si="0"/>
        <v>0</v>
      </c>
      <c r="B28" s="776"/>
      <c r="C28" s="738"/>
      <c r="D28" s="702"/>
      <c r="E28" s="49" t="s">
        <v>56</v>
      </c>
      <c r="F28" s="50"/>
    </row>
    <row r="29" spans="1:6" x14ac:dyDescent="0.3">
      <c r="A29" s="65">
        <f t="shared" si="0"/>
        <v>0</v>
      </c>
      <c r="B29" s="776"/>
      <c r="C29" s="738"/>
      <c r="D29" s="741"/>
      <c r="E29" s="49" t="s">
        <v>57</v>
      </c>
      <c r="F29" s="50"/>
    </row>
    <row r="30" spans="1:6" ht="15.6" x14ac:dyDescent="0.3">
      <c r="A30" s="65">
        <f t="shared" si="0"/>
        <v>0</v>
      </c>
      <c r="B30" s="776"/>
      <c r="C30" s="738"/>
      <c r="D30" s="41" t="s">
        <v>58</v>
      </c>
      <c r="E30" s="49" t="s">
        <v>51</v>
      </c>
      <c r="F30" s="50"/>
    </row>
    <row r="31" spans="1:6" ht="15.6" x14ac:dyDescent="0.3">
      <c r="A31" s="65">
        <f t="shared" si="0"/>
        <v>0</v>
      </c>
      <c r="B31" s="776"/>
      <c r="C31" s="738"/>
      <c r="D31" s="41" t="s">
        <v>59</v>
      </c>
      <c r="E31" s="49" t="s">
        <v>60</v>
      </c>
      <c r="F31" s="50"/>
    </row>
    <row r="32" spans="1:6" ht="15.6" x14ac:dyDescent="0.3">
      <c r="A32" s="65">
        <f t="shared" si="0"/>
        <v>0</v>
      </c>
      <c r="B32" s="776"/>
      <c r="C32" s="738"/>
      <c r="D32" s="29" t="s">
        <v>61</v>
      </c>
      <c r="E32" s="393" t="s">
        <v>62</v>
      </c>
      <c r="F32" s="610"/>
    </row>
    <row r="33" spans="1:6" ht="15.6" x14ac:dyDescent="0.3">
      <c r="A33" s="65">
        <f t="shared" si="0"/>
        <v>0</v>
      </c>
      <c r="B33" s="776"/>
      <c r="C33" s="738"/>
      <c r="D33" s="41" t="s">
        <v>65</v>
      </c>
      <c r="E33" s="49" t="s">
        <v>66</v>
      </c>
      <c r="F33" s="50"/>
    </row>
    <row r="34" spans="1:6" ht="15.6" x14ac:dyDescent="0.3">
      <c r="A34" s="65">
        <f t="shared" si="0"/>
        <v>0</v>
      </c>
      <c r="B34" s="776"/>
      <c r="C34" s="738"/>
      <c r="D34" s="41" t="s">
        <v>67</v>
      </c>
      <c r="E34" s="49" t="s">
        <v>66</v>
      </c>
      <c r="F34" s="50"/>
    </row>
    <row r="35" spans="1:6" ht="16.2" thickBot="1" x14ac:dyDescent="0.35">
      <c r="A35" s="65">
        <f t="shared" si="0"/>
        <v>0</v>
      </c>
      <c r="B35" s="776"/>
      <c r="C35" s="739"/>
      <c r="D35" s="51" t="s">
        <v>68</v>
      </c>
      <c r="E35" s="52" t="s">
        <v>51</v>
      </c>
      <c r="F35" s="53"/>
    </row>
    <row r="36" spans="1:6" x14ac:dyDescent="0.3">
      <c r="A36" s="65">
        <f>SUM(A5:A35)</f>
        <v>1</v>
      </c>
    </row>
  </sheetData>
  <mergeCells count="16">
    <mergeCell ref="D27:D29"/>
    <mergeCell ref="C21:C22"/>
    <mergeCell ref="B4:F4"/>
    <mergeCell ref="B5:E5"/>
    <mergeCell ref="B7:B9"/>
    <mergeCell ref="C7:C9"/>
    <mergeCell ref="B10:B12"/>
    <mergeCell ref="C10:C12"/>
    <mergeCell ref="B25:B35"/>
    <mergeCell ref="C25:C35"/>
    <mergeCell ref="B13:B14"/>
    <mergeCell ref="C13:C14"/>
    <mergeCell ref="B16:B19"/>
    <mergeCell ref="B21:B22"/>
    <mergeCell ref="C23:C24"/>
    <mergeCell ref="B23:B24"/>
  </mergeCells>
  <conditionalFormatting sqref="C2">
    <cfRule type="expression" dxfId="79" priority="5">
      <formula>C2="Yet To Be Completed"</formula>
    </cfRule>
  </conditionalFormatting>
  <conditionalFormatting sqref="F5">
    <cfRule type="expression" dxfId="78" priority="6">
      <formula>F5&lt;&gt;""</formula>
    </cfRule>
  </conditionalFormatting>
  <conditionalFormatting sqref="F7:F35">
    <cfRule type="expression" dxfId="77" priority="2">
      <formula>F7&lt;&gt;""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02c691f3efa402dab5cbaa8c240a9e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</TermName>
          <TermId xmlns="http://schemas.microsoft.com/office/infopath/2007/PartnerControls">d8b30853-6eab-43a3-a5ac-ad0d9b302ac3</TermId>
        </TermInfo>
      </Terms>
    </m02c691f3efa402dab5cbaa8c240a9e7>
    <eDocs_eFileName xmlns="5323331b-505d-42c6-8384-e531b91691fa">OGPSI003-001-2025</eDocs_eFileName>
    <h1f8bb4843d6459a8b809123185593c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003</TermName>
          <TermId xmlns="http://schemas.microsoft.com/office/infopath/2007/PartnerControls">5aa69d5b-a833-439d-bdc7-02a7c2bfbf56</TermId>
        </TermInfo>
      </Terms>
    </h1f8bb4843d6459a8b809123185593c7>
    <fbaa881fc4ae443f9fdafbdd527793df xmlns="5323331b-505d-42c6-8384-e531b91691fa">
      <Terms xmlns="http://schemas.microsoft.com/office/infopath/2007/PartnerControls"/>
    </fbaa881fc4ae443f9fdafbdd527793df>
    <mbbd3fafa5ab4e5eb8a6a5e099cef439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37bda308-b4d2-4a69-a9d6-46770cb07716</TermId>
        </TermInfo>
      </Terms>
    </mbbd3fafa5ab4e5eb8a6a5e099cef439>
    <TaxCatchAll xmlns="5323331b-505d-42c6-8384-e531b91691fa">
      <Value>48</Value>
      <Value>10</Value>
      <Value>1</Value>
      <Value>49</Value>
    </TaxCatchAll>
    <nb1b8a72855341e18dd75ce464e281f2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_vti_ItemDeclaredRecord xmlns="5323331b-505d-42c6-8384-e531b91691fa" xsi:nil="true"/>
    <eDocs_FileStatus xmlns="5323331b-505d-42c6-8384-e531b91691fa">Live</eDocs_File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3DBFA9885695D4FB5A00E9B29A3D1FC" ma:contentTypeVersion="127" ma:contentTypeDescription="" ma:contentTypeScope="" ma:versionID="84cb4d5a023d45573621798dad165d27">
  <xsd:schema xmlns:xsd="http://www.w3.org/2001/XMLSchema" xmlns:xs="http://www.w3.org/2001/XMLSchema" xmlns:p="http://schemas.microsoft.com/office/2006/metadata/properties" xmlns:ns2="5323331b-505d-42c6-8384-e531b91691fa" targetNamespace="http://schemas.microsoft.com/office/2006/metadata/properties" ma:root="true" ma:fieldsID="1e0dab2e9db3645ecf62bdfc54c370a4" ns2:_="">
    <xsd:import namespace="5323331b-505d-42c6-8384-e531b91691fa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3331b-505d-42c6-8384-e531b91691fa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ea8e6211-ba28-4cf9-9451-67de470c098b}" ma:internalName="TaxCatchAll" ma:showField="CatchAllData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a8e6211-ba28-4cf9-9451-67de470c098b}" ma:internalName="TaxCatchAllLabel" ma:readOnly="true" ma:showField="CatchAllDataLabel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3|5aa69d5b-a833-439d-bdc7-02a7c2bfbf56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ee1c408b-5a20-43c7-83aa-4ebc2d5f91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C8163-DCFE-48DB-81C5-8FD39F41B6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F06F54-CEB8-487A-9B54-E49A56E8DE98}">
  <ds:schemaRefs>
    <ds:schemaRef ds:uri="http://purl.org/dc/elements/1.1/"/>
    <ds:schemaRef ds:uri="http://schemas.microsoft.com/office/2006/metadata/properties"/>
    <ds:schemaRef ds:uri="5323331b-505d-42c6-8384-e531b91691f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AECCFE-AF98-4F2C-9D9A-19E6D39C3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3331b-505d-42c6-8384-e531b9169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Instructions</vt:lpstr>
      <vt:lpstr>Android Rugged (Example) </vt:lpstr>
      <vt:lpstr>Talk &amp; Text</vt:lpstr>
      <vt:lpstr>And-Rugged</vt:lpstr>
      <vt:lpstr>And-Low</vt:lpstr>
      <vt:lpstr>And-Mid</vt:lpstr>
      <vt:lpstr>And-High</vt:lpstr>
      <vt:lpstr>iOS-Low</vt:lpstr>
      <vt:lpstr>iOS-Mid</vt:lpstr>
      <vt:lpstr>iOS-High</vt:lpstr>
      <vt:lpstr>Ancillary Equipment</vt:lpstr>
      <vt:lpstr>Android Combined Updated</vt:lpstr>
      <vt:lpstr>iOS combined 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Reilly (OGP)</dc:creator>
  <cp:lastModifiedBy>Amanda Scanlon (OGP)</cp:lastModifiedBy>
  <cp:lastPrinted>2025-09-08T15:52:50Z</cp:lastPrinted>
  <dcterms:created xsi:type="dcterms:W3CDTF">2025-08-29T16:15:29Z</dcterms:created>
  <dcterms:modified xsi:type="dcterms:W3CDTF">2025-11-13T10:54:51Z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0x0101000BC94875665D404BB1351B53C41FD2C00053DBFA9885695D4FB5A00E9B29A3D1FC</vt:lpwstr>
  </property>
  <property fmtid="{D5CDD505-2E9C-101B-9397-08002B2CF9AE}" pid="3" name="eDocs_FileTopics">
    <vt:lpwstr>10;#ICT|d8b30853-6eab-43a3-a5ac-ad0d9b302ac3</vt:lpwstr>
  </property>
  <property fmtid="{D5CDD505-2E9C-101B-9397-08002B2CF9AE}" pid="4" name="eDocs_SecurityClassification">
    <vt:lpwstr>49;#Undefined|37bda308-b4d2-4a69-a9d6-46770cb07716</vt:lpwstr>
  </property>
  <property fmtid="{D5CDD505-2E9C-101B-9397-08002B2CF9AE}" pid="5" name="eDocs_Series">
    <vt:lpwstr>1;#003|5aa69d5b-a833-439d-bdc7-02a7c2bfbf56</vt:lpwstr>
  </property>
  <property fmtid="{D5CDD505-2E9C-101B-9397-08002B2CF9AE}" pid="6" name="eDocs_DocumentTopics">
    <vt:lpwstr/>
  </property>
  <property fmtid="{D5CDD505-2E9C-101B-9397-08002B2CF9AE}" pid="7" name="eDocs_Year">
    <vt:lpwstr>48;#2025|b7072365-3e5a-4512-a5c2-c9dbe828b290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